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05" windowWidth="17955" windowHeight="6960"/>
  </bookViews>
  <sheets>
    <sheet name="Stavba" sheetId="1" r:id="rId1"/>
    <sheet name="SO 00 38-20119 KL" sheetId="2" r:id="rId2"/>
    <sheet name="SO 00 38-20119 Rek" sheetId="3" r:id="rId3"/>
    <sheet name="SO 00 38-20119 Pol" sheetId="4" r:id="rId4"/>
    <sheet name="SO 01 38-2019 KL" sheetId="5" r:id="rId5"/>
    <sheet name="SO 01 38-2019 Rek" sheetId="6" r:id="rId6"/>
    <sheet name="SO 01 38-2019 Pol" sheetId="7" r:id="rId7"/>
    <sheet name="SO 02 38-2019 KL" sheetId="8" r:id="rId8"/>
    <sheet name="SO 02 38-2019 Rek" sheetId="9" r:id="rId9"/>
    <sheet name="SO 02 38-2019 Pol" sheetId="10" r:id="rId10"/>
    <sheet name="SO 03 38-2019 KL" sheetId="11" r:id="rId11"/>
    <sheet name="SO 03 38-2019 Rek" sheetId="12" r:id="rId12"/>
    <sheet name="SO 03 38-2019 Pol" sheetId="13" r:id="rId13"/>
  </sheets>
  <definedNames>
    <definedName name="CelkemObjekty" localSheetId="0">Stavba!$F$34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00 38-20119 Pol'!$1:$6</definedName>
    <definedName name="_xlnm.Print_Titles" localSheetId="2">'SO 00 38-20119 Rek'!$1:$6</definedName>
    <definedName name="_xlnm.Print_Titles" localSheetId="6">'SO 01 38-2019 Pol'!$1:$6</definedName>
    <definedName name="_xlnm.Print_Titles" localSheetId="5">'SO 01 38-2019 Rek'!$1:$6</definedName>
    <definedName name="_xlnm.Print_Titles" localSheetId="9">'SO 02 38-2019 Pol'!$1:$6</definedName>
    <definedName name="_xlnm.Print_Titles" localSheetId="8">'SO 02 38-2019 Rek'!$1:$6</definedName>
    <definedName name="_xlnm.Print_Titles" localSheetId="12">'SO 03 38-2019 Pol'!$1:$6</definedName>
    <definedName name="_xlnm.Print_Titles" localSheetId="11">'SO 03 38-2019 Rek'!$1:$6</definedName>
    <definedName name="Objednatel" localSheetId="0">Stavba!$D$11</definedName>
    <definedName name="Objekt" localSheetId="0">Stavba!$B$29</definedName>
    <definedName name="_xlnm.Print_Area" localSheetId="1">'SO 00 38-20119 KL'!$A$1:$G$45</definedName>
    <definedName name="_xlnm.Print_Area" localSheetId="3">'SO 00 38-20119 Pol'!$A$1:$K$37</definedName>
    <definedName name="_xlnm.Print_Area" localSheetId="2">'SO 00 38-20119 Rek'!$A$1:$I$23</definedName>
    <definedName name="_xlnm.Print_Area" localSheetId="4">'SO 01 38-2019 KL'!$A$1:$G$45</definedName>
    <definedName name="_xlnm.Print_Area" localSheetId="6">'SO 01 38-2019 Pol'!$A$1:$K$178</definedName>
    <definedName name="_xlnm.Print_Area" localSheetId="5">'SO 01 38-2019 Rek'!$A$1:$I$42</definedName>
    <definedName name="_xlnm.Print_Area" localSheetId="7">'SO 02 38-2019 KL'!$A$1:$G$45</definedName>
    <definedName name="_xlnm.Print_Area" localSheetId="9">'SO 02 38-2019 Pol'!$A$1:$K$181</definedName>
    <definedName name="_xlnm.Print_Area" localSheetId="8">'SO 02 38-2019 Rek'!$A$1:$I$41</definedName>
    <definedName name="_xlnm.Print_Area" localSheetId="10">'SO 03 38-2019 KL'!$A$1:$G$45</definedName>
    <definedName name="_xlnm.Print_Area" localSheetId="12">'SO 03 38-2019 Pol'!$A$1:$K$182</definedName>
    <definedName name="_xlnm.Print_Area" localSheetId="11">'SO 03 38-2019 Rek'!$A$1:$I$41</definedName>
    <definedName name="_xlnm.Print_Area" localSheetId="0">Stavba!$B$1:$J$95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opt" localSheetId="3" hidden="1">'SO 00 38-20119 Pol'!#REF!</definedName>
    <definedName name="solver_opt" localSheetId="6" hidden="1">'SO 01 38-2019 Pol'!#REF!</definedName>
    <definedName name="solver_opt" localSheetId="9" hidden="1">'SO 02 38-2019 Pol'!#REF!</definedName>
    <definedName name="solver_opt" localSheetId="12" hidden="1">'SO 03 38-2019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ucetDilu" localSheetId="0">Stavba!$F$76:$J$76</definedName>
    <definedName name="StavbaCelkem" localSheetId="0">Stavba!$H$34</definedName>
    <definedName name="Zhotovitel" localSheetId="0">Stavba!$D$7</definedName>
  </definedNames>
  <calcPr calcId="125725" fullCalcOnLoad="1"/>
</workbook>
</file>

<file path=xl/calcChain.xml><?xml version="1.0" encoding="utf-8"?>
<calcChain xmlns="http://schemas.openxmlformats.org/spreadsheetml/2006/main">
  <c r="H40" i="12"/>
  <c r="G23" i="11" s="1"/>
  <c r="I39" i="12"/>
  <c r="D21" i="11"/>
  <c r="I38" i="12"/>
  <c r="G21" i="11" s="1"/>
  <c r="G20"/>
  <c r="D20"/>
  <c r="I37" i="12"/>
  <c r="D19" i="11"/>
  <c r="I36" i="12"/>
  <c r="G19" i="11" s="1"/>
  <c r="G18"/>
  <c r="D18"/>
  <c r="I35" i="12"/>
  <c r="G17" i="11"/>
  <c r="D17"/>
  <c r="I34" i="12"/>
  <c r="D16" i="11"/>
  <c r="I33" i="12"/>
  <c r="G16" i="11" s="1"/>
  <c r="G15"/>
  <c r="D15"/>
  <c r="I32" i="12"/>
  <c r="BE181" i="13"/>
  <c r="BD181"/>
  <c r="BC181"/>
  <c r="BB181"/>
  <c r="BA181"/>
  <c r="K181"/>
  <c r="I181"/>
  <c r="G181"/>
  <c r="BE179"/>
  <c r="BD179"/>
  <c r="BC179"/>
  <c r="BB179"/>
  <c r="BA179"/>
  <c r="K179"/>
  <c r="I179"/>
  <c r="G179"/>
  <c r="BE178"/>
  <c r="BE182" s="1"/>
  <c r="I26" i="12" s="1"/>
  <c r="BD178" i="13"/>
  <c r="BC178"/>
  <c r="BC182" s="1"/>
  <c r="G26" i="12" s="1"/>
  <c r="BB178" i="13"/>
  <c r="BB182" s="1"/>
  <c r="F26" i="12" s="1"/>
  <c r="BA178" i="13"/>
  <c r="K178"/>
  <c r="I178"/>
  <c r="G178"/>
  <c r="B26" i="12"/>
  <c r="A26"/>
  <c r="BD182" i="13"/>
  <c r="H26" i="12" s="1"/>
  <c r="BA182" i="13"/>
  <c r="E26" i="12" s="1"/>
  <c r="K182" i="13"/>
  <c r="I182"/>
  <c r="G182"/>
  <c r="BE175"/>
  <c r="BD175"/>
  <c r="BC175"/>
  <c r="BA175"/>
  <c r="K175"/>
  <c r="I175"/>
  <c r="G175"/>
  <c r="BB175" s="1"/>
  <c r="BE174"/>
  <c r="BD174"/>
  <c r="BD176" s="1"/>
  <c r="H25" i="12" s="1"/>
  <c r="BC174" i="13"/>
  <c r="BA174"/>
  <c r="BA176" s="1"/>
  <c r="E25" i="12" s="1"/>
  <c r="K174" i="13"/>
  <c r="I174"/>
  <c r="G174"/>
  <c r="BB174" s="1"/>
  <c r="B25" i="12"/>
  <c r="A25"/>
  <c r="BE176" i="13"/>
  <c r="I25" i="12" s="1"/>
  <c r="BC176" i="13"/>
  <c r="G25" i="12" s="1"/>
  <c r="K176" i="13"/>
  <c r="I176"/>
  <c r="G176"/>
  <c r="BE171"/>
  <c r="BD171"/>
  <c r="BC171"/>
  <c r="BC172" s="1"/>
  <c r="G24" i="12" s="1"/>
  <c r="BB171" i="13"/>
  <c r="K171"/>
  <c r="K172" s="1"/>
  <c r="I171"/>
  <c r="G171"/>
  <c r="BA171" s="1"/>
  <c r="BA172" s="1"/>
  <c r="E24" i="12" s="1"/>
  <c r="B24"/>
  <c r="A24"/>
  <c r="BE172" i="13"/>
  <c r="I24" i="12" s="1"/>
  <c r="BD172" i="13"/>
  <c r="H24" i="12" s="1"/>
  <c r="BB172" i="13"/>
  <c r="F24" i="12" s="1"/>
  <c r="I172" i="13"/>
  <c r="G172"/>
  <c r="BE168"/>
  <c r="BD168"/>
  <c r="BC168"/>
  <c r="BB168"/>
  <c r="K168"/>
  <c r="I168"/>
  <c r="G168"/>
  <c r="BA168" s="1"/>
  <c r="BE167"/>
  <c r="BD167"/>
  <c r="BC167"/>
  <c r="BB167"/>
  <c r="BB169" s="1"/>
  <c r="F23" i="12" s="1"/>
  <c r="K167" i="13"/>
  <c r="K169" s="1"/>
  <c r="I167"/>
  <c r="I169" s="1"/>
  <c r="G167"/>
  <c r="BA167" s="1"/>
  <c r="B23" i="12"/>
  <c r="A23"/>
  <c r="BE169" i="13"/>
  <c r="I23" i="12" s="1"/>
  <c r="BD169" i="13"/>
  <c r="H23" i="12" s="1"/>
  <c r="BC169" i="13"/>
  <c r="G23" i="12" s="1"/>
  <c r="G169" i="13"/>
  <c r="BE164"/>
  <c r="BD164"/>
  <c r="BC164"/>
  <c r="BB164"/>
  <c r="K164"/>
  <c r="I164"/>
  <c r="I165" s="1"/>
  <c r="G164"/>
  <c r="G165" s="1"/>
  <c r="B22" i="12"/>
  <c r="A22"/>
  <c r="BE165" i="13"/>
  <c r="I22" i="12" s="1"/>
  <c r="BD165" i="13"/>
  <c r="H22" i="12" s="1"/>
  <c r="BC165" i="13"/>
  <c r="G22" i="12" s="1"/>
  <c r="BB165" i="13"/>
  <c r="F22" i="12" s="1"/>
  <c r="K165" i="13"/>
  <c r="BE160"/>
  <c r="BE162" s="1"/>
  <c r="I21" i="12" s="1"/>
  <c r="BD160" i="13"/>
  <c r="BC160"/>
  <c r="BB160"/>
  <c r="K160"/>
  <c r="K162" s="1"/>
  <c r="I160"/>
  <c r="G160"/>
  <c r="G162" s="1"/>
  <c r="B21" i="12"/>
  <c r="A21"/>
  <c r="BD162" i="13"/>
  <c r="H21" i="12" s="1"/>
  <c r="BC162" i="13"/>
  <c r="G21" i="12" s="1"/>
  <c r="BB162" i="13"/>
  <c r="F21" i="12" s="1"/>
  <c r="I162" i="13"/>
  <c r="BE156"/>
  <c r="BE158" s="1"/>
  <c r="I20" i="12" s="1"/>
  <c r="BD156" i="13"/>
  <c r="BD158" s="1"/>
  <c r="H20" i="12" s="1"/>
  <c r="BC156" i="13"/>
  <c r="BB156"/>
  <c r="BA156"/>
  <c r="K156"/>
  <c r="I156"/>
  <c r="I158" s="1"/>
  <c r="G156"/>
  <c r="B20" i="12"/>
  <c r="A20"/>
  <c r="BC158" i="13"/>
  <c r="G20" i="12" s="1"/>
  <c r="BB158" i="13"/>
  <c r="F20" i="12" s="1"/>
  <c r="BA158" i="13"/>
  <c r="E20" i="12" s="1"/>
  <c r="K158" i="13"/>
  <c r="G158"/>
  <c r="BE152"/>
  <c r="BD152"/>
  <c r="BC152"/>
  <c r="BB152"/>
  <c r="BA152"/>
  <c r="K152"/>
  <c r="I152"/>
  <c r="G152"/>
  <c r="BE151"/>
  <c r="BD151"/>
  <c r="BC151"/>
  <c r="BB151"/>
  <c r="BA151"/>
  <c r="K151"/>
  <c r="I151"/>
  <c r="G151"/>
  <c r="BE150"/>
  <c r="BD150"/>
  <c r="BC150"/>
  <c r="BB150"/>
  <c r="BA150"/>
  <c r="K150"/>
  <c r="I150"/>
  <c r="G150"/>
  <c r="BE147"/>
  <c r="BD147"/>
  <c r="BC147"/>
  <c r="BB147"/>
  <c r="BA147"/>
  <c r="K147"/>
  <c r="I147"/>
  <c r="G147"/>
  <c r="BE144"/>
  <c r="BD144"/>
  <c r="BC144"/>
  <c r="BB144"/>
  <c r="BA144"/>
  <c r="K144"/>
  <c r="I144"/>
  <c r="G144"/>
  <c r="BE141"/>
  <c r="BD141"/>
  <c r="BC141"/>
  <c r="BB141"/>
  <c r="BA141"/>
  <c r="K141"/>
  <c r="I141"/>
  <c r="G141"/>
  <c r="BE139"/>
  <c r="BD139"/>
  <c r="BC139"/>
  <c r="BB139"/>
  <c r="BA139"/>
  <c r="K139"/>
  <c r="I139"/>
  <c r="G139"/>
  <c r="BE137"/>
  <c r="BD137"/>
  <c r="BD154" s="1"/>
  <c r="H19" i="12" s="1"/>
  <c r="BC137" i="13"/>
  <c r="BC154" s="1"/>
  <c r="G19" i="12" s="1"/>
  <c r="BB137" i="13"/>
  <c r="BA137"/>
  <c r="K137"/>
  <c r="I137"/>
  <c r="G137"/>
  <c r="G154" s="1"/>
  <c r="B19" i="12"/>
  <c r="A19"/>
  <c r="BE154" i="13"/>
  <c r="I19" i="12" s="1"/>
  <c r="BB154" i="13"/>
  <c r="F19" i="12" s="1"/>
  <c r="BA154" i="13"/>
  <c r="E19" i="12" s="1"/>
  <c r="K154" i="13"/>
  <c r="I154"/>
  <c r="BE132"/>
  <c r="BE135" s="1"/>
  <c r="I18" i="12" s="1"/>
  <c r="BD132" i="13"/>
  <c r="BC132"/>
  <c r="BC135" s="1"/>
  <c r="G18" i="12" s="1"/>
  <c r="BB132" i="13"/>
  <c r="BB135" s="1"/>
  <c r="F18" i="12" s="1"/>
  <c r="BA132" i="13"/>
  <c r="K132"/>
  <c r="I132"/>
  <c r="G132"/>
  <c r="B18" i="12"/>
  <c r="A18"/>
  <c r="BD135" i="13"/>
  <c r="H18" i="12" s="1"/>
  <c r="BA135" i="13"/>
  <c r="E18" i="12" s="1"/>
  <c r="K135" i="13"/>
  <c r="I135"/>
  <c r="G135"/>
  <c r="BE125"/>
  <c r="BD125"/>
  <c r="BC125"/>
  <c r="BB125"/>
  <c r="BA125"/>
  <c r="K125"/>
  <c r="I125"/>
  <c r="G125"/>
  <c r="BE123"/>
  <c r="BD123"/>
  <c r="BC123"/>
  <c r="BB123"/>
  <c r="BA123"/>
  <c r="K123"/>
  <c r="I123"/>
  <c r="G123"/>
  <c r="BE122"/>
  <c r="BD122"/>
  <c r="BC122"/>
  <c r="BB122"/>
  <c r="BA122"/>
  <c r="K122"/>
  <c r="I122"/>
  <c r="G122"/>
  <c r="BE121"/>
  <c r="BD121"/>
  <c r="BD130" s="1"/>
  <c r="H17" i="12" s="1"/>
  <c r="BC121" i="13"/>
  <c r="BB121"/>
  <c r="BB130" s="1"/>
  <c r="F17" i="12" s="1"/>
  <c r="BA121" i="13"/>
  <c r="BA130" s="1"/>
  <c r="E17" i="12" s="1"/>
  <c r="K121" i="13"/>
  <c r="I121"/>
  <c r="G121"/>
  <c r="B17" i="12"/>
  <c r="A17"/>
  <c r="BE130" i="13"/>
  <c r="I17" i="12" s="1"/>
  <c r="BC130" i="13"/>
  <c r="G17" i="12" s="1"/>
  <c r="K130" i="13"/>
  <c r="I130"/>
  <c r="G130"/>
  <c r="BE117"/>
  <c r="BD117"/>
  <c r="BC117"/>
  <c r="BB117"/>
  <c r="K117"/>
  <c r="I117"/>
  <c r="G117"/>
  <c r="BA117" s="1"/>
  <c r="BE116"/>
  <c r="BD116"/>
  <c r="BC116"/>
  <c r="BB116"/>
  <c r="K116"/>
  <c r="I116"/>
  <c r="G116"/>
  <c r="BA116" s="1"/>
  <c r="BE115"/>
  <c r="BD115"/>
  <c r="BC115"/>
  <c r="BC119" s="1"/>
  <c r="G16" i="12" s="1"/>
  <c r="BB115" i="13"/>
  <c r="K115"/>
  <c r="K119" s="1"/>
  <c r="I115"/>
  <c r="G115"/>
  <c r="BA115" s="1"/>
  <c r="BA119" s="1"/>
  <c r="E16" i="12" s="1"/>
  <c r="B16"/>
  <c r="A16"/>
  <c r="BE119" i="13"/>
  <c r="I16" i="12" s="1"/>
  <c r="BD119" i="13"/>
  <c r="H16" i="12" s="1"/>
  <c r="BB119" i="13"/>
  <c r="F16" i="12" s="1"/>
  <c r="I119" i="13"/>
  <c r="G119"/>
  <c r="BE111"/>
  <c r="BD111"/>
  <c r="BC111"/>
  <c r="BB111"/>
  <c r="K111"/>
  <c r="I111"/>
  <c r="G111"/>
  <c r="BA111" s="1"/>
  <c r="BE109"/>
  <c r="BD109"/>
  <c r="BC109"/>
  <c r="BB109"/>
  <c r="K109"/>
  <c r="I109"/>
  <c r="G109"/>
  <c r="BA109" s="1"/>
  <c r="BE106"/>
  <c r="BD106"/>
  <c r="BC106"/>
  <c r="BB106"/>
  <c r="K106"/>
  <c r="I106"/>
  <c r="G106"/>
  <c r="BA106" s="1"/>
  <c r="BE103"/>
  <c r="BD103"/>
  <c r="BC103"/>
  <c r="BB103"/>
  <c r="BB113" s="1"/>
  <c r="F15" i="12" s="1"/>
  <c r="K103" i="13"/>
  <c r="K113" s="1"/>
  <c r="I103"/>
  <c r="I113" s="1"/>
  <c r="G103"/>
  <c r="BA103" s="1"/>
  <c r="B15" i="12"/>
  <c r="A15"/>
  <c r="BE113" i="13"/>
  <c r="I15" i="12" s="1"/>
  <c r="BD113" i="13"/>
  <c r="H15" i="12" s="1"/>
  <c r="BC113" i="13"/>
  <c r="G15" i="12" s="1"/>
  <c r="G113" i="13"/>
  <c r="BE99"/>
  <c r="BD99"/>
  <c r="BC99"/>
  <c r="BB99"/>
  <c r="K99"/>
  <c r="I99"/>
  <c r="G99"/>
  <c r="BA99" s="1"/>
  <c r="BE98"/>
  <c r="BD98"/>
  <c r="BC98"/>
  <c r="BB98"/>
  <c r="K98"/>
  <c r="I98"/>
  <c r="G98"/>
  <c r="BA98" s="1"/>
  <c r="BE95"/>
  <c r="BD95"/>
  <c r="BC95"/>
  <c r="BB95"/>
  <c r="K95"/>
  <c r="I95"/>
  <c r="G95"/>
  <c r="BA95" s="1"/>
  <c r="BE92"/>
  <c r="BD92"/>
  <c r="BC92"/>
  <c r="BB92"/>
  <c r="K92"/>
  <c r="I92"/>
  <c r="G92"/>
  <c r="BA92" s="1"/>
  <c r="BE90"/>
  <c r="BD90"/>
  <c r="BC90"/>
  <c r="BB90"/>
  <c r="K90"/>
  <c r="I90"/>
  <c r="G90"/>
  <c r="BA90" s="1"/>
  <c r="BE87"/>
  <c r="BD87"/>
  <c r="BC87"/>
  <c r="BB87"/>
  <c r="K87"/>
  <c r="I87"/>
  <c r="I101" s="1"/>
  <c r="G87"/>
  <c r="G101" s="1"/>
  <c r="B14" i="12"/>
  <c r="A14"/>
  <c r="BE101" i="13"/>
  <c r="I14" i="12" s="1"/>
  <c r="BD101" i="13"/>
  <c r="H14" i="12" s="1"/>
  <c r="BC101" i="13"/>
  <c r="G14" i="12" s="1"/>
  <c r="BB101" i="13"/>
  <c r="F14" i="12" s="1"/>
  <c r="K101" i="13"/>
  <c r="BE82"/>
  <c r="BE85" s="1"/>
  <c r="I13" i="12" s="1"/>
  <c r="BD82" i="13"/>
  <c r="BC82"/>
  <c r="BB82"/>
  <c r="K82"/>
  <c r="K85" s="1"/>
  <c r="I82"/>
  <c r="G82"/>
  <c r="G85" s="1"/>
  <c r="B13" i="12"/>
  <c r="A13"/>
  <c r="BD85" i="13"/>
  <c r="H13" i="12" s="1"/>
  <c r="BC85" i="13"/>
  <c r="G13" i="12" s="1"/>
  <c r="BB85" i="13"/>
  <c r="F13" i="12" s="1"/>
  <c r="I85" i="13"/>
  <c r="BE79"/>
  <c r="BE80" s="1"/>
  <c r="I12" i="12" s="1"/>
  <c r="BD79" i="13"/>
  <c r="BD80" s="1"/>
  <c r="H12" i="12" s="1"/>
  <c r="BC79" i="13"/>
  <c r="BB79"/>
  <c r="BA79"/>
  <c r="K79"/>
  <c r="I79"/>
  <c r="I80" s="1"/>
  <c r="G79"/>
  <c r="B12" i="12"/>
  <c r="A12"/>
  <c r="BC80" i="13"/>
  <c r="G12" i="12" s="1"/>
  <c r="BB80" i="13"/>
  <c r="F12" i="12" s="1"/>
  <c r="BA80" i="13"/>
  <c r="E12" i="12" s="1"/>
  <c r="K80" i="13"/>
  <c r="G80"/>
  <c r="BE75"/>
  <c r="BD75"/>
  <c r="BC75"/>
  <c r="BB75"/>
  <c r="BA75"/>
  <c r="K75"/>
  <c r="I75"/>
  <c r="G75"/>
  <c r="BE73"/>
  <c r="BD73"/>
  <c r="BC73"/>
  <c r="BB73"/>
  <c r="BA73"/>
  <c r="K73"/>
  <c r="I73"/>
  <c r="G73"/>
  <c r="BE72"/>
  <c r="BD72"/>
  <c r="BC72"/>
  <c r="BB72"/>
  <c r="BA72"/>
  <c r="K72"/>
  <c r="I72"/>
  <c r="G72"/>
  <c r="BE70"/>
  <c r="BD70"/>
  <c r="BC70"/>
  <c r="BB70"/>
  <c r="BA70"/>
  <c r="K70"/>
  <c r="I70"/>
  <c r="G70"/>
  <c r="BE68"/>
  <c r="BD68"/>
  <c r="BC68"/>
  <c r="BB68"/>
  <c r="BA68"/>
  <c r="K68"/>
  <c r="I68"/>
  <c r="G68"/>
  <c r="BE67"/>
  <c r="BD67"/>
  <c r="BD77" s="1"/>
  <c r="H11" i="12" s="1"/>
  <c r="BC67" i="13"/>
  <c r="BC77" s="1"/>
  <c r="G11" i="12" s="1"/>
  <c r="BB67" i="13"/>
  <c r="BA67"/>
  <c r="K67"/>
  <c r="I67"/>
  <c r="G67"/>
  <c r="G77" s="1"/>
  <c r="B11" i="12"/>
  <c r="A11"/>
  <c r="BE77" i="13"/>
  <c r="I11" i="12" s="1"/>
  <c r="BB77" i="13"/>
  <c r="F11" i="12" s="1"/>
  <c r="BA77" i="13"/>
  <c r="E11" i="12" s="1"/>
  <c r="K77" i="13"/>
  <c r="I77"/>
  <c r="BE56"/>
  <c r="BD56"/>
  <c r="BC56"/>
  <c r="BB56"/>
  <c r="BA56"/>
  <c r="K56"/>
  <c r="I56"/>
  <c r="G56"/>
  <c r="BE55"/>
  <c r="BE65" s="1"/>
  <c r="I10" i="12" s="1"/>
  <c r="BD55" i="13"/>
  <c r="BC55"/>
  <c r="BC65" s="1"/>
  <c r="G10" i="12" s="1"/>
  <c r="BB55" i="13"/>
  <c r="BB65" s="1"/>
  <c r="F10" i="12" s="1"/>
  <c r="BA55" i="13"/>
  <c r="K55"/>
  <c r="I55"/>
  <c r="G55"/>
  <c r="B10" i="12"/>
  <c r="A10"/>
  <c r="BD65" i="13"/>
  <c r="H10" i="12" s="1"/>
  <c r="BA65" i="13"/>
  <c r="E10" i="12" s="1"/>
  <c r="K65" i="13"/>
  <c r="I65"/>
  <c r="G65"/>
  <c r="BE50"/>
  <c r="BD50"/>
  <c r="BC50"/>
  <c r="BB50"/>
  <c r="BA50"/>
  <c r="K50"/>
  <c r="I50"/>
  <c r="G50"/>
  <c r="BE48"/>
  <c r="BD48"/>
  <c r="BD53" s="1"/>
  <c r="H9" i="12" s="1"/>
  <c r="BC48" i="13"/>
  <c r="BB48"/>
  <c r="BB53" s="1"/>
  <c r="F9" i="12" s="1"/>
  <c r="BA48" i="13"/>
  <c r="BA53" s="1"/>
  <c r="E9" i="12" s="1"/>
  <c r="K48" i="13"/>
  <c r="I48"/>
  <c r="G48"/>
  <c r="B9" i="12"/>
  <c r="A9"/>
  <c r="BE53" i="13"/>
  <c r="I9" i="12" s="1"/>
  <c r="BC53" i="13"/>
  <c r="G9" i="12" s="1"/>
  <c r="K53" i="13"/>
  <c r="I53"/>
  <c r="G53"/>
  <c r="BE45"/>
  <c r="BD45"/>
  <c r="BC45"/>
  <c r="BB45"/>
  <c r="K45"/>
  <c r="I45"/>
  <c r="G45"/>
  <c r="BA45" s="1"/>
  <c r="BE39"/>
  <c r="BD39"/>
  <c r="BC39"/>
  <c r="BB39"/>
  <c r="K39"/>
  <c r="I39"/>
  <c r="G39"/>
  <c r="BA39" s="1"/>
  <c r="BE38"/>
  <c r="BD38"/>
  <c r="BC38"/>
  <c r="BB38"/>
  <c r="K38"/>
  <c r="I38"/>
  <c r="G38"/>
  <c r="BA38" s="1"/>
  <c r="BE28"/>
  <c r="BD28"/>
  <c r="BC28"/>
  <c r="BB28"/>
  <c r="K28"/>
  <c r="I28"/>
  <c r="G28"/>
  <c r="BA28" s="1"/>
  <c r="BE22"/>
  <c r="BD22"/>
  <c r="BC22"/>
  <c r="BC46" s="1"/>
  <c r="G8" i="12" s="1"/>
  <c r="BB22" i="13"/>
  <c r="K22"/>
  <c r="K46" s="1"/>
  <c r="I22"/>
  <c r="G22"/>
  <c r="BA22" s="1"/>
  <c r="B8" i="12"/>
  <c r="A8"/>
  <c r="BE46" i="13"/>
  <c r="I8" i="12" s="1"/>
  <c r="BD46" i="13"/>
  <c r="H8" i="12" s="1"/>
  <c r="BB46" i="13"/>
  <c r="F8" i="12" s="1"/>
  <c r="I46" i="13"/>
  <c r="G46"/>
  <c r="BE19"/>
  <c r="BD19"/>
  <c r="BC19"/>
  <c r="BB19"/>
  <c r="K19"/>
  <c r="I19"/>
  <c r="G19"/>
  <c r="BA19" s="1"/>
  <c r="BE18"/>
  <c r="BD18"/>
  <c r="BC18"/>
  <c r="BB18"/>
  <c r="K18"/>
  <c r="I18"/>
  <c r="G18"/>
  <c r="BA18" s="1"/>
  <c r="BE16"/>
  <c r="BD16"/>
  <c r="BC16"/>
  <c r="BB16"/>
  <c r="K16"/>
  <c r="I16"/>
  <c r="G16"/>
  <c r="BA16" s="1"/>
  <c r="BE15"/>
  <c r="BD15"/>
  <c r="BC15"/>
  <c r="BB15"/>
  <c r="K15"/>
  <c r="I15"/>
  <c r="G15"/>
  <c r="BA15" s="1"/>
  <c r="BE14"/>
  <c r="BD14"/>
  <c r="BC14"/>
  <c r="BB14"/>
  <c r="K14"/>
  <c r="I14"/>
  <c r="G14"/>
  <c r="BA14" s="1"/>
  <c r="BE13"/>
  <c r="BD13"/>
  <c r="BC13"/>
  <c r="BB13"/>
  <c r="K13"/>
  <c r="I13"/>
  <c r="G13"/>
  <c r="BA13" s="1"/>
  <c r="BE12"/>
  <c r="BD12"/>
  <c r="BC12"/>
  <c r="BB12"/>
  <c r="K12"/>
  <c r="I12"/>
  <c r="G12"/>
  <c r="BA12" s="1"/>
  <c r="BE11"/>
  <c r="BD11"/>
  <c r="BC11"/>
  <c r="BB11"/>
  <c r="K11"/>
  <c r="I11"/>
  <c r="G11"/>
  <c r="BA11" s="1"/>
  <c r="BE10"/>
  <c r="BD10"/>
  <c r="BC10"/>
  <c r="BB10"/>
  <c r="K10"/>
  <c r="I10"/>
  <c r="G10"/>
  <c r="BA10" s="1"/>
  <c r="BE8"/>
  <c r="BD8"/>
  <c r="BC8"/>
  <c r="BB8"/>
  <c r="BB20" s="1"/>
  <c r="F7" i="12" s="1"/>
  <c r="K8" i="13"/>
  <c r="K20" s="1"/>
  <c r="I8"/>
  <c r="I20" s="1"/>
  <c r="G8"/>
  <c r="BA8" s="1"/>
  <c r="B7" i="12"/>
  <c r="A7"/>
  <c r="BE20" i="13"/>
  <c r="I7" i="12" s="1"/>
  <c r="BD20" i="13"/>
  <c r="H7" i="12" s="1"/>
  <c r="BC20" i="13"/>
  <c r="G7" i="12" s="1"/>
  <c r="G20" i="13"/>
  <c r="E4"/>
  <c r="F3"/>
  <c r="C33" i="11"/>
  <c r="F33" s="1"/>
  <c r="C31"/>
  <c r="G7"/>
  <c r="H40" i="9"/>
  <c r="G23" i="8" s="1"/>
  <c r="I39" i="9"/>
  <c r="G21" i="8"/>
  <c r="D21"/>
  <c r="I38" i="9"/>
  <c r="G20" i="8"/>
  <c r="D20"/>
  <c r="I37" i="9"/>
  <c r="D19" i="8"/>
  <c r="I36" i="9"/>
  <c r="G19" i="8" s="1"/>
  <c r="G18"/>
  <c r="D18"/>
  <c r="I35" i="9"/>
  <c r="G17" i="8"/>
  <c r="D17"/>
  <c r="I34" i="9"/>
  <c r="G16" i="8"/>
  <c r="D16"/>
  <c r="I33" i="9"/>
  <c r="G15" i="8"/>
  <c r="D15"/>
  <c r="I32" i="9"/>
  <c r="BE180" i="10"/>
  <c r="BD180"/>
  <c r="BC180"/>
  <c r="BB180"/>
  <c r="BA180"/>
  <c r="K180"/>
  <c r="I180"/>
  <c r="G180"/>
  <c r="BE178"/>
  <c r="BD178"/>
  <c r="BC178"/>
  <c r="BB178"/>
  <c r="BA178"/>
  <c r="K178"/>
  <c r="I178"/>
  <c r="G178"/>
  <c r="BE177"/>
  <c r="BE181" s="1"/>
  <c r="I26" i="9" s="1"/>
  <c r="BD177" i="10"/>
  <c r="BC177"/>
  <c r="BC181" s="1"/>
  <c r="G26" i="9" s="1"/>
  <c r="BB177" i="10"/>
  <c r="BB181" s="1"/>
  <c r="F26" i="9" s="1"/>
  <c r="BA177" i="10"/>
  <c r="K177"/>
  <c r="I177"/>
  <c r="G177"/>
  <c r="B26" i="9"/>
  <c r="A26"/>
  <c r="BD181" i="10"/>
  <c r="H26" i="9" s="1"/>
  <c r="BA181" i="10"/>
  <c r="E26" i="9" s="1"/>
  <c r="K181" i="10"/>
  <c r="I181"/>
  <c r="G181"/>
  <c r="BE174"/>
  <c r="BD174"/>
  <c r="BC174"/>
  <c r="BA174"/>
  <c r="K174"/>
  <c r="I174"/>
  <c r="G174"/>
  <c r="BB174" s="1"/>
  <c r="BE173"/>
  <c r="BD173"/>
  <c r="BD175" s="1"/>
  <c r="H25" i="9" s="1"/>
  <c r="BC173" i="10"/>
  <c r="BA173"/>
  <c r="BA175" s="1"/>
  <c r="E25" i="9" s="1"/>
  <c r="K173" i="10"/>
  <c r="I173"/>
  <c r="G173"/>
  <c r="BB173" s="1"/>
  <c r="BB175" s="1"/>
  <c r="F25" i="9" s="1"/>
  <c r="B25"/>
  <c r="A25"/>
  <c r="BE175" i="10"/>
  <c r="I25" i="9" s="1"/>
  <c r="BC175" i="10"/>
  <c r="G25" i="9" s="1"/>
  <c r="K175" i="10"/>
  <c r="I175"/>
  <c r="G175"/>
  <c r="BE170"/>
  <c r="BD170"/>
  <c r="BC170"/>
  <c r="BC171" s="1"/>
  <c r="G24" i="9" s="1"/>
  <c r="BB170" i="10"/>
  <c r="K170"/>
  <c r="K171" s="1"/>
  <c r="I170"/>
  <c r="G170"/>
  <c r="BA170" s="1"/>
  <c r="BA171" s="1"/>
  <c r="E24" i="9" s="1"/>
  <c r="B24"/>
  <c r="A24"/>
  <c r="BE171" i="10"/>
  <c r="I24" i="9" s="1"/>
  <c r="BD171" i="10"/>
  <c r="H24" i="9" s="1"/>
  <c r="BB171" i="10"/>
  <c r="F24" i="9" s="1"/>
  <c r="I171" i="10"/>
  <c r="G171"/>
  <c r="BE167"/>
  <c r="BD167"/>
  <c r="BC167"/>
  <c r="BB167"/>
  <c r="K167"/>
  <c r="I167"/>
  <c r="G167"/>
  <c r="BA167" s="1"/>
  <c r="BE166"/>
  <c r="BD166"/>
  <c r="BC166"/>
  <c r="BB166"/>
  <c r="BB168" s="1"/>
  <c r="F23" i="9" s="1"/>
  <c r="K166" i="10"/>
  <c r="K168" s="1"/>
  <c r="I166"/>
  <c r="I168" s="1"/>
  <c r="G166"/>
  <c r="BA166" s="1"/>
  <c r="B23" i="9"/>
  <c r="A23"/>
  <c r="BE168" i="10"/>
  <c r="I23" i="9" s="1"/>
  <c r="BD168" i="10"/>
  <c r="H23" i="9" s="1"/>
  <c r="BC168" i="10"/>
  <c r="G23" i="9" s="1"/>
  <c r="G168" i="10"/>
  <c r="BE163"/>
  <c r="BD163"/>
  <c r="BC163"/>
  <c r="BB163"/>
  <c r="K163"/>
  <c r="I163"/>
  <c r="I164" s="1"/>
  <c r="G163"/>
  <c r="G164" s="1"/>
  <c r="B22" i="9"/>
  <c r="A22"/>
  <c r="BE164" i="10"/>
  <c r="I22" i="9" s="1"/>
  <c r="BD164" i="10"/>
  <c r="H22" i="9" s="1"/>
  <c r="BC164" i="10"/>
  <c r="G22" i="9" s="1"/>
  <c r="BB164" i="10"/>
  <c r="F22" i="9" s="1"/>
  <c r="K164" i="10"/>
  <c r="BE159"/>
  <c r="BE161" s="1"/>
  <c r="I21" i="9" s="1"/>
  <c r="BD159" i="10"/>
  <c r="BC159"/>
  <c r="BB159"/>
  <c r="K159"/>
  <c r="K161" s="1"/>
  <c r="I159"/>
  <c r="G159"/>
  <c r="G161" s="1"/>
  <c r="B21" i="9"/>
  <c r="A21"/>
  <c r="BD161" i="10"/>
  <c r="H21" i="9" s="1"/>
  <c r="BC161" i="10"/>
  <c r="G21" i="9" s="1"/>
  <c r="BB161" i="10"/>
  <c r="F21" i="9" s="1"/>
  <c r="I161" i="10"/>
  <c r="BE155"/>
  <c r="BE157" s="1"/>
  <c r="I20" i="9" s="1"/>
  <c r="BD155" i="10"/>
  <c r="BD157" s="1"/>
  <c r="H20" i="9" s="1"/>
  <c r="BC155" i="10"/>
  <c r="BB155"/>
  <c r="BA155"/>
  <c r="K155"/>
  <c r="I155"/>
  <c r="I157" s="1"/>
  <c r="G155"/>
  <c r="B20" i="9"/>
  <c r="A20"/>
  <c r="BC157" i="10"/>
  <c r="G20" i="9" s="1"/>
  <c r="BB157" i="10"/>
  <c r="F20" i="9" s="1"/>
  <c r="BA157" i="10"/>
  <c r="E20" i="9" s="1"/>
  <c r="K157" i="10"/>
  <c r="G157"/>
  <c r="BE151"/>
  <c r="BD151"/>
  <c r="BC151"/>
  <c r="BB151"/>
  <c r="BA151"/>
  <c r="K151"/>
  <c r="I151"/>
  <c r="G151"/>
  <c r="BE150"/>
  <c r="BD150"/>
  <c r="BC150"/>
  <c r="BB150"/>
  <c r="BA150"/>
  <c r="K150"/>
  <c r="I150"/>
  <c r="G150"/>
  <c r="BE147"/>
  <c r="BD147"/>
  <c r="BC147"/>
  <c r="BB147"/>
  <c r="BA147"/>
  <c r="K147"/>
  <c r="I147"/>
  <c r="G147"/>
  <c r="BE144"/>
  <c r="BD144"/>
  <c r="BC144"/>
  <c r="BB144"/>
  <c r="BA144"/>
  <c r="K144"/>
  <c r="I144"/>
  <c r="G144"/>
  <c r="BE142"/>
  <c r="BD142"/>
  <c r="BC142"/>
  <c r="BB142"/>
  <c r="BA142"/>
  <c r="K142"/>
  <c r="I142"/>
  <c r="G142"/>
  <c r="BE140"/>
  <c r="BD140"/>
  <c r="BC140"/>
  <c r="BB140"/>
  <c r="BA140"/>
  <c r="K140"/>
  <c r="I140"/>
  <c r="G140"/>
  <c r="BE139"/>
  <c r="BD139"/>
  <c r="BC139"/>
  <c r="BB139"/>
  <c r="BA139"/>
  <c r="K139"/>
  <c r="I139"/>
  <c r="G139"/>
  <c r="BE137"/>
  <c r="BD137"/>
  <c r="BC137"/>
  <c r="BB137"/>
  <c r="BA137"/>
  <c r="K137"/>
  <c r="I137"/>
  <c r="G137"/>
  <c r="BE135"/>
  <c r="BD135"/>
  <c r="BD153" s="1"/>
  <c r="H19" i="9" s="1"/>
  <c r="BC135" i="10"/>
  <c r="BC153" s="1"/>
  <c r="G19" i="9" s="1"/>
  <c r="BB135" i="10"/>
  <c r="BA135"/>
  <c r="K135"/>
  <c r="I135"/>
  <c r="G135"/>
  <c r="G153" s="1"/>
  <c r="B19" i="9"/>
  <c r="A19"/>
  <c r="BE153" i="10"/>
  <c r="I19" i="9" s="1"/>
  <c r="BB153" i="10"/>
  <c r="F19" i="9" s="1"/>
  <c r="BA153" i="10"/>
  <c r="E19" i="9" s="1"/>
  <c r="K153" i="10"/>
  <c r="I153"/>
  <c r="BE130"/>
  <c r="BE133" s="1"/>
  <c r="I18" i="9" s="1"/>
  <c r="BD130" i="10"/>
  <c r="BC130"/>
  <c r="BC133" s="1"/>
  <c r="G18" i="9" s="1"/>
  <c r="BB130" i="10"/>
  <c r="BB133" s="1"/>
  <c r="F18" i="9" s="1"/>
  <c r="BA130" i="10"/>
  <c r="K130"/>
  <c r="I130"/>
  <c r="G130"/>
  <c r="B18" i="9"/>
  <c r="A18"/>
  <c r="BD133" i="10"/>
  <c r="H18" i="9" s="1"/>
  <c r="BA133" i="10"/>
  <c r="E18" i="9" s="1"/>
  <c r="K133" i="10"/>
  <c r="I133"/>
  <c r="G133"/>
  <c r="BE123"/>
  <c r="BD123"/>
  <c r="BC123"/>
  <c r="BB123"/>
  <c r="BA123"/>
  <c r="K123"/>
  <c r="I123"/>
  <c r="G123"/>
  <c r="BE121"/>
  <c r="BD121"/>
  <c r="BC121"/>
  <c r="BB121"/>
  <c r="BA121"/>
  <c r="K121"/>
  <c r="I121"/>
  <c r="G121"/>
  <c r="BE120"/>
  <c r="BD120"/>
  <c r="BC120"/>
  <c r="BB120"/>
  <c r="BA120"/>
  <c r="K120"/>
  <c r="I120"/>
  <c r="G120"/>
  <c r="BE119"/>
  <c r="BD119"/>
  <c r="BD128" s="1"/>
  <c r="H17" i="9" s="1"/>
  <c r="BC119" i="10"/>
  <c r="BB119"/>
  <c r="BB128" s="1"/>
  <c r="F17" i="9" s="1"/>
  <c r="BA119" i="10"/>
  <c r="BA128" s="1"/>
  <c r="E17" i="9" s="1"/>
  <c r="K119" i="10"/>
  <c r="I119"/>
  <c r="G119"/>
  <c r="B17" i="9"/>
  <c r="A17"/>
  <c r="BE128" i="10"/>
  <c r="I17" i="9" s="1"/>
  <c r="BC128" i="10"/>
  <c r="G17" i="9" s="1"/>
  <c r="K128" i="10"/>
  <c r="I128"/>
  <c r="G128"/>
  <c r="BE114"/>
  <c r="BD114"/>
  <c r="BC114"/>
  <c r="BB114"/>
  <c r="K114"/>
  <c r="I114"/>
  <c r="G114"/>
  <c r="BA114" s="1"/>
  <c r="BE112"/>
  <c r="BD112"/>
  <c r="BC112"/>
  <c r="BB112"/>
  <c r="K112"/>
  <c r="I112"/>
  <c r="G112"/>
  <c r="BA112" s="1"/>
  <c r="BE110"/>
  <c r="BD110"/>
  <c r="BC110"/>
  <c r="BC117" s="1"/>
  <c r="G16" i="9" s="1"/>
  <c r="BB110" i="10"/>
  <c r="K110"/>
  <c r="K117" s="1"/>
  <c r="I110"/>
  <c r="G110"/>
  <c r="BA110" s="1"/>
  <c r="BA117" s="1"/>
  <c r="E16" i="9" s="1"/>
  <c r="B16"/>
  <c r="A16"/>
  <c r="BE117" i="10"/>
  <c r="I16" i="9" s="1"/>
  <c r="BD117" i="10"/>
  <c r="H16" i="9" s="1"/>
  <c r="BB117" i="10"/>
  <c r="F16" i="9" s="1"/>
  <c r="I117" i="10"/>
  <c r="G117"/>
  <c r="BE105"/>
  <c r="BD105"/>
  <c r="BC105"/>
  <c r="BB105"/>
  <c r="K105"/>
  <c r="I105"/>
  <c r="G105"/>
  <c r="BA105" s="1"/>
  <c r="BE102"/>
  <c r="BD102"/>
  <c r="BC102"/>
  <c r="BB102"/>
  <c r="K102"/>
  <c r="I102"/>
  <c r="G102"/>
  <c r="BA102" s="1"/>
  <c r="BE99"/>
  <c r="BD99"/>
  <c r="BC99"/>
  <c r="BB99"/>
  <c r="K99"/>
  <c r="I99"/>
  <c r="G99"/>
  <c r="BA99" s="1"/>
  <c r="BE96"/>
  <c r="BD96"/>
  <c r="BC96"/>
  <c r="BB96"/>
  <c r="BB108" s="1"/>
  <c r="F15" i="9" s="1"/>
  <c r="K96" i="10"/>
  <c r="K108" s="1"/>
  <c r="I96"/>
  <c r="I108" s="1"/>
  <c r="G96"/>
  <c r="BA96" s="1"/>
  <c r="B15" i="9"/>
  <c r="A15"/>
  <c r="BE108" i="10"/>
  <c r="I15" i="9" s="1"/>
  <c r="BD108" i="10"/>
  <c r="H15" i="9" s="1"/>
  <c r="BC108" i="10"/>
  <c r="G15" i="9" s="1"/>
  <c r="G108" i="10"/>
  <c r="BE92"/>
  <c r="BD92"/>
  <c r="BC92"/>
  <c r="BB92"/>
  <c r="K92"/>
  <c r="I92"/>
  <c r="G92"/>
  <c r="BA92" s="1"/>
  <c r="BE91"/>
  <c r="BD91"/>
  <c r="BC91"/>
  <c r="BB91"/>
  <c r="K91"/>
  <c r="I91"/>
  <c r="G91"/>
  <c r="BA91" s="1"/>
  <c r="BE88"/>
  <c r="BD88"/>
  <c r="BC88"/>
  <c r="BB88"/>
  <c r="K88"/>
  <c r="I88"/>
  <c r="G88"/>
  <c r="BA88" s="1"/>
  <c r="BE85"/>
  <c r="BD85"/>
  <c r="BC85"/>
  <c r="BB85"/>
  <c r="K85"/>
  <c r="I85"/>
  <c r="G85"/>
  <c r="BA85" s="1"/>
  <c r="BE83"/>
  <c r="BD83"/>
  <c r="BC83"/>
  <c r="BB83"/>
  <c r="K83"/>
  <c r="I83"/>
  <c r="G83"/>
  <c r="BA83" s="1"/>
  <c r="BE80"/>
  <c r="BD80"/>
  <c r="BC80"/>
  <c r="BB80"/>
  <c r="K80"/>
  <c r="I80"/>
  <c r="I94" s="1"/>
  <c r="G80"/>
  <c r="G94" s="1"/>
  <c r="B14" i="9"/>
  <c r="A14"/>
  <c r="BE94" i="10"/>
  <c r="I14" i="9" s="1"/>
  <c r="BD94" i="10"/>
  <c r="H14" i="9" s="1"/>
  <c r="BC94" i="10"/>
  <c r="G14" i="9" s="1"/>
  <c r="BB94" i="10"/>
  <c r="F14" i="9" s="1"/>
  <c r="K94" i="10"/>
  <c r="BE75"/>
  <c r="BE78" s="1"/>
  <c r="I13" i="9" s="1"/>
  <c r="BD75" i="10"/>
  <c r="BC75"/>
  <c r="BB75"/>
  <c r="K75"/>
  <c r="K78" s="1"/>
  <c r="I75"/>
  <c r="G75"/>
  <c r="G78" s="1"/>
  <c r="B13" i="9"/>
  <c r="A13"/>
  <c r="BD78" i="10"/>
  <c r="H13" i="9" s="1"/>
  <c r="BC78" i="10"/>
  <c r="G13" i="9" s="1"/>
  <c r="BB78" i="10"/>
  <c r="F13" i="9" s="1"/>
  <c r="I78" i="10"/>
  <c r="BE72"/>
  <c r="BE73" s="1"/>
  <c r="I12" i="9" s="1"/>
  <c r="BD72" i="10"/>
  <c r="BD73" s="1"/>
  <c r="H12" i="9" s="1"/>
  <c r="BC72" i="10"/>
  <c r="BB72"/>
  <c r="BA72"/>
  <c r="K72"/>
  <c r="I72"/>
  <c r="I73" s="1"/>
  <c r="G72"/>
  <c r="B12" i="9"/>
  <c r="A12"/>
  <c r="BC73" i="10"/>
  <c r="G12" i="9" s="1"/>
  <c r="BB73" i="10"/>
  <c r="F12" i="9" s="1"/>
  <c r="BA73" i="10"/>
  <c r="E12" i="9" s="1"/>
  <c r="K73" i="10"/>
  <c r="G73"/>
  <c r="BE69"/>
  <c r="BD69"/>
  <c r="BC69"/>
  <c r="BB69"/>
  <c r="BA69"/>
  <c r="K69"/>
  <c r="I69"/>
  <c r="G69"/>
  <c r="BE67"/>
  <c r="BD67"/>
  <c r="BD70" s="1"/>
  <c r="H11" i="9" s="1"/>
  <c r="BC67" i="10"/>
  <c r="BC70" s="1"/>
  <c r="G11" i="9" s="1"/>
  <c r="BB67" i="10"/>
  <c r="BA67"/>
  <c r="K67"/>
  <c r="I67"/>
  <c r="G67"/>
  <c r="G70" s="1"/>
  <c r="B11" i="9"/>
  <c r="A11"/>
  <c r="BE70" i="10"/>
  <c r="I11" i="9" s="1"/>
  <c r="BB70" i="10"/>
  <c r="F11" i="9" s="1"/>
  <c r="BA70" i="10"/>
  <c r="E11" i="9" s="1"/>
  <c r="K70" i="10"/>
  <c r="I70"/>
  <c r="BE56"/>
  <c r="BD56"/>
  <c r="BC56"/>
  <c r="BB56"/>
  <c r="BA56"/>
  <c r="K56"/>
  <c r="I56"/>
  <c r="G56"/>
  <c r="BE55"/>
  <c r="BE65" s="1"/>
  <c r="I10" i="9" s="1"/>
  <c r="BD55" i="10"/>
  <c r="BC55"/>
  <c r="BC65" s="1"/>
  <c r="G10" i="9" s="1"/>
  <c r="BB55" i="10"/>
  <c r="BB65" s="1"/>
  <c r="F10" i="9" s="1"/>
  <c r="BA55" i="10"/>
  <c r="K55"/>
  <c r="I55"/>
  <c r="G55"/>
  <c r="B10" i="9"/>
  <c r="A10"/>
  <c r="BD65" i="10"/>
  <c r="H10" i="9" s="1"/>
  <c r="BA65" i="10"/>
  <c r="E10" i="9" s="1"/>
  <c r="K65" i="10"/>
  <c r="I65"/>
  <c r="G65"/>
  <c r="BE50"/>
  <c r="BD50"/>
  <c r="BC50"/>
  <c r="BB50"/>
  <c r="BA50"/>
  <c r="K50"/>
  <c r="I50"/>
  <c r="G50"/>
  <c r="BE48"/>
  <c r="BD48"/>
  <c r="BD53" s="1"/>
  <c r="H9" i="9" s="1"/>
  <c r="BC48" i="10"/>
  <c r="BB48"/>
  <c r="BB53" s="1"/>
  <c r="F9" i="9" s="1"/>
  <c r="BA48" i="10"/>
  <c r="BA53" s="1"/>
  <c r="E9" i="9" s="1"/>
  <c r="K48" i="10"/>
  <c r="I48"/>
  <c r="G48"/>
  <c r="B9" i="9"/>
  <c r="A9"/>
  <c r="BE53" i="10"/>
  <c r="I9" i="9" s="1"/>
  <c r="BC53" i="10"/>
  <c r="G9" i="9" s="1"/>
  <c r="K53" i="10"/>
  <c r="I53"/>
  <c r="G53"/>
  <c r="BE45"/>
  <c r="BD45"/>
  <c r="BC45"/>
  <c r="BB45"/>
  <c r="K45"/>
  <c r="I45"/>
  <c r="G45"/>
  <c r="BA45" s="1"/>
  <c r="BE39"/>
  <c r="BD39"/>
  <c r="BC39"/>
  <c r="BB39"/>
  <c r="K39"/>
  <c r="I39"/>
  <c r="G39"/>
  <c r="BA39" s="1"/>
  <c r="BE38"/>
  <c r="BD38"/>
  <c r="BC38"/>
  <c r="BB38"/>
  <c r="K38"/>
  <c r="I38"/>
  <c r="G38"/>
  <c r="BA38" s="1"/>
  <c r="BE28"/>
  <c r="BD28"/>
  <c r="BC28"/>
  <c r="BB28"/>
  <c r="K28"/>
  <c r="I28"/>
  <c r="G28"/>
  <c r="BA28" s="1"/>
  <c r="BE22"/>
  <c r="BD22"/>
  <c r="BC22"/>
  <c r="BC46" s="1"/>
  <c r="G8" i="9" s="1"/>
  <c r="BB22" i="10"/>
  <c r="K22"/>
  <c r="K46" s="1"/>
  <c r="I22"/>
  <c r="G22"/>
  <c r="BA22" s="1"/>
  <c r="B8" i="9"/>
  <c r="A8"/>
  <c r="BE46" i="10"/>
  <c r="I8" i="9" s="1"/>
  <c r="BD46" i="10"/>
  <c r="H8" i="9" s="1"/>
  <c r="BB46" i="10"/>
  <c r="F8" i="9" s="1"/>
  <c r="I46" i="10"/>
  <c r="G46"/>
  <c r="BE19"/>
  <c r="BD19"/>
  <c r="BC19"/>
  <c r="BB19"/>
  <c r="K19"/>
  <c r="I19"/>
  <c r="G19"/>
  <c r="BA19" s="1"/>
  <c r="BE18"/>
  <c r="BD18"/>
  <c r="BC18"/>
  <c r="BB18"/>
  <c r="K18"/>
  <c r="I18"/>
  <c r="G18"/>
  <c r="BA18" s="1"/>
  <c r="BE16"/>
  <c r="BD16"/>
  <c r="BC16"/>
  <c r="BB16"/>
  <c r="K16"/>
  <c r="I16"/>
  <c r="G16"/>
  <c r="BA16" s="1"/>
  <c r="BE15"/>
  <c r="BD15"/>
  <c r="BC15"/>
  <c r="BB15"/>
  <c r="K15"/>
  <c r="I15"/>
  <c r="G15"/>
  <c r="BA15" s="1"/>
  <c r="BE14"/>
  <c r="BD14"/>
  <c r="BC14"/>
  <c r="BB14"/>
  <c r="K14"/>
  <c r="I14"/>
  <c r="G14"/>
  <c r="BA14" s="1"/>
  <c r="BE13"/>
  <c r="BD13"/>
  <c r="BC13"/>
  <c r="BB13"/>
  <c r="K13"/>
  <c r="I13"/>
  <c r="G13"/>
  <c r="BA13" s="1"/>
  <c r="BE12"/>
  <c r="BD12"/>
  <c r="BC12"/>
  <c r="BB12"/>
  <c r="K12"/>
  <c r="I12"/>
  <c r="G12"/>
  <c r="BA12" s="1"/>
  <c r="BE11"/>
  <c r="BD11"/>
  <c r="BC11"/>
  <c r="BB11"/>
  <c r="K11"/>
  <c r="I11"/>
  <c r="G11"/>
  <c r="BA11" s="1"/>
  <c r="BE10"/>
  <c r="BD10"/>
  <c r="BC10"/>
  <c r="BB10"/>
  <c r="K10"/>
  <c r="I10"/>
  <c r="G10"/>
  <c r="BA10" s="1"/>
  <c r="BE8"/>
  <c r="BD8"/>
  <c r="BC8"/>
  <c r="BB8"/>
  <c r="BB20" s="1"/>
  <c r="F7" i="9" s="1"/>
  <c r="K8" i="10"/>
  <c r="K20" s="1"/>
  <c r="I8"/>
  <c r="I20" s="1"/>
  <c r="G8"/>
  <c r="BA8" s="1"/>
  <c r="B7" i="9"/>
  <c r="A7"/>
  <c r="BE20" i="10"/>
  <c r="I7" i="9" s="1"/>
  <c r="BD20" i="10"/>
  <c r="H7" i="9" s="1"/>
  <c r="BC20" i="10"/>
  <c r="G7" i="9" s="1"/>
  <c r="G20" i="10"/>
  <c r="E4"/>
  <c r="F3"/>
  <c r="C33" i="8"/>
  <c r="F33" s="1"/>
  <c r="C31"/>
  <c r="G7"/>
  <c r="H41" i="6"/>
  <c r="I40"/>
  <c r="G21" i="5"/>
  <c r="D21"/>
  <c r="I39" i="6"/>
  <c r="G20" i="5"/>
  <c r="D20"/>
  <c r="I38" i="6"/>
  <c r="D19" i="5"/>
  <c r="I37" i="6"/>
  <c r="G19" i="5" s="1"/>
  <c r="G18"/>
  <c r="D18"/>
  <c r="I36" i="6"/>
  <c r="G17" i="5"/>
  <c r="D17"/>
  <c r="I35" i="6"/>
  <c r="G16" i="5"/>
  <c r="D16"/>
  <c r="I34" i="6"/>
  <c r="D15" i="5"/>
  <c r="I33" i="6"/>
  <c r="G15" i="5" s="1"/>
  <c r="BE177" i="7"/>
  <c r="BD177"/>
  <c r="BC177"/>
  <c r="BB177"/>
  <c r="BA177"/>
  <c r="K177"/>
  <c r="I177"/>
  <c r="G177"/>
  <c r="BE175"/>
  <c r="BD175"/>
  <c r="BC175"/>
  <c r="BB175"/>
  <c r="BA175"/>
  <c r="K175"/>
  <c r="I175"/>
  <c r="G175"/>
  <c r="BE174"/>
  <c r="BE178" s="1"/>
  <c r="I27" i="6" s="1"/>
  <c r="BD174" i="7"/>
  <c r="BC174"/>
  <c r="BC178" s="1"/>
  <c r="G27" i="6" s="1"/>
  <c r="BB174" i="7"/>
  <c r="BB178" s="1"/>
  <c r="F27" i="6" s="1"/>
  <c r="BA174" i="7"/>
  <c r="K174"/>
  <c r="I174"/>
  <c r="G174"/>
  <c r="B27" i="6"/>
  <c r="A27"/>
  <c r="BD178" i="7"/>
  <c r="H27" i="6" s="1"/>
  <c r="BA178" i="7"/>
  <c r="E27" i="6" s="1"/>
  <c r="K178" i="7"/>
  <c r="I178"/>
  <c r="G178"/>
  <c r="BE171"/>
  <c r="BD171"/>
  <c r="BC171"/>
  <c r="BA171"/>
  <c r="K171"/>
  <c r="I171"/>
  <c r="G171"/>
  <c r="BB171" s="1"/>
  <c r="BE170"/>
  <c r="BD170"/>
  <c r="BD172" s="1"/>
  <c r="H26" i="6" s="1"/>
  <c r="BC170" i="7"/>
  <c r="BA170"/>
  <c r="BA172" s="1"/>
  <c r="E26" i="6" s="1"/>
  <c r="K170" i="7"/>
  <c r="I170"/>
  <c r="G170"/>
  <c r="BB170" s="1"/>
  <c r="B26" i="6"/>
  <c r="A26"/>
  <c r="BE172" i="7"/>
  <c r="I26" i="6" s="1"/>
  <c r="BC172" i="7"/>
  <c r="G26" i="6" s="1"/>
  <c r="K172" i="7"/>
  <c r="I172"/>
  <c r="G172"/>
  <c r="BE167"/>
  <c r="BD167"/>
  <c r="BC167"/>
  <c r="BC168" s="1"/>
  <c r="G25" i="6" s="1"/>
  <c r="BB167" i="7"/>
  <c r="K167"/>
  <c r="K168" s="1"/>
  <c r="I167"/>
  <c r="G167"/>
  <c r="BA167" s="1"/>
  <c r="BA168" s="1"/>
  <c r="E25" i="6" s="1"/>
  <c r="B25"/>
  <c r="A25"/>
  <c r="BE168" i="7"/>
  <c r="I25" i="6" s="1"/>
  <c r="BD168" i="7"/>
  <c r="H25" i="6" s="1"/>
  <c r="BB168" i="7"/>
  <c r="F25" i="6" s="1"/>
  <c r="I168" i="7"/>
  <c r="G168"/>
  <c r="BE164"/>
  <c r="BD164"/>
  <c r="BC164"/>
  <c r="BB164"/>
  <c r="BB165" s="1"/>
  <c r="F24" i="6" s="1"/>
  <c r="K164" i="7"/>
  <c r="K165" s="1"/>
  <c r="I164"/>
  <c r="I165" s="1"/>
  <c r="G164"/>
  <c r="BA164" s="1"/>
  <c r="BA165" s="1"/>
  <c r="E24" i="6" s="1"/>
  <c r="B24"/>
  <c r="A24"/>
  <c r="BE165" i="7"/>
  <c r="I24" i="6" s="1"/>
  <c r="BD165" i="7"/>
  <c r="H24" i="6" s="1"/>
  <c r="BC165" i="7"/>
  <c r="G24" i="6" s="1"/>
  <c r="G165" i="7"/>
  <c r="BE161"/>
  <c r="BD161"/>
  <c r="BC161"/>
  <c r="BB161"/>
  <c r="K161"/>
  <c r="I161"/>
  <c r="I162" s="1"/>
  <c r="G161"/>
  <c r="G162" s="1"/>
  <c r="B23" i="6"/>
  <c r="A23"/>
  <c r="BE162" i="7"/>
  <c r="I23" i="6" s="1"/>
  <c r="BD162" i="7"/>
  <c r="H23" i="6" s="1"/>
  <c r="BC162" i="7"/>
  <c r="G23" i="6" s="1"/>
  <c r="BB162" i="7"/>
  <c r="F23" i="6" s="1"/>
  <c r="K162" i="7"/>
  <c r="BE157"/>
  <c r="BE159" s="1"/>
  <c r="I22" i="6" s="1"/>
  <c r="BD157" i="7"/>
  <c r="BC157"/>
  <c r="BB157"/>
  <c r="K157"/>
  <c r="K159" s="1"/>
  <c r="I157"/>
  <c r="G157"/>
  <c r="G159" s="1"/>
  <c r="B22" i="6"/>
  <c r="A22"/>
  <c r="BD159" i="7"/>
  <c r="H22" i="6" s="1"/>
  <c r="BC159" i="7"/>
  <c r="G22" i="6" s="1"/>
  <c r="BB159" i="7"/>
  <c r="F22" i="6" s="1"/>
  <c r="I159" i="7"/>
  <c r="BE153"/>
  <c r="BE155" s="1"/>
  <c r="I21" i="6" s="1"/>
  <c r="BD153" i="7"/>
  <c r="BD155" s="1"/>
  <c r="H21" i="6" s="1"/>
  <c r="BC153" i="7"/>
  <c r="BB153"/>
  <c r="BA153"/>
  <c r="K153"/>
  <c r="I153"/>
  <c r="I155" s="1"/>
  <c r="G153"/>
  <c r="B21" i="6"/>
  <c r="A21"/>
  <c r="BC155" i="7"/>
  <c r="G21" i="6" s="1"/>
  <c r="BB155" i="7"/>
  <c r="F21" i="6" s="1"/>
  <c r="BA155" i="7"/>
  <c r="E21" i="6" s="1"/>
  <c r="K155" i="7"/>
  <c r="G155"/>
  <c r="BE150"/>
  <c r="BD150"/>
  <c r="BC150"/>
  <c r="BB150"/>
  <c r="BA150"/>
  <c r="K150"/>
  <c r="I150"/>
  <c r="G150"/>
  <c r="BE148"/>
  <c r="BD148"/>
  <c r="BC148"/>
  <c r="BB148"/>
  <c r="BA148"/>
  <c r="K148"/>
  <c r="I148"/>
  <c r="G148"/>
  <c r="BE146"/>
  <c r="BD146"/>
  <c r="BC146"/>
  <c r="BB146"/>
  <c r="BA146"/>
  <c r="K146"/>
  <c r="I146"/>
  <c r="G146"/>
  <c r="BE145"/>
  <c r="BD145"/>
  <c r="BC145"/>
  <c r="BB145"/>
  <c r="BA145"/>
  <c r="K145"/>
  <c r="I145"/>
  <c r="G145"/>
  <c r="BE144"/>
  <c r="BD144"/>
  <c r="BC144"/>
  <c r="BB144"/>
  <c r="BA144"/>
  <c r="K144"/>
  <c r="I144"/>
  <c r="G144"/>
  <c r="BE142"/>
  <c r="BD142"/>
  <c r="BC142"/>
  <c r="BB142"/>
  <c r="BA142"/>
  <c r="K142"/>
  <c r="I142"/>
  <c r="G142"/>
  <c r="BE139"/>
  <c r="BD139"/>
  <c r="BC139"/>
  <c r="BB139"/>
  <c r="BA139"/>
  <c r="K139"/>
  <c r="I139"/>
  <c r="G139"/>
  <c r="BE134"/>
  <c r="BD134"/>
  <c r="BC134"/>
  <c r="BB134"/>
  <c r="BA134"/>
  <c r="K134"/>
  <c r="I134"/>
  <c r="G134"/>
  <c r="BE132"/>
  <c r="BD132"/>
  <c r="BC132"/>
  <c r="BB132"/>
  <c r="BA132"/>
  <c r="K132"/>
  <c r="I132"/>
  <c r="G132"/>
  <c r="BE130"/>
  <c r="BD130"/>
  <c r="BD151" s="1"/>
  <c r="H20" i="6" s="1"/>
  <c r="BC130" i="7"/>
  <c r="BC151" s="1"/>
  <c r="G20" i="6" s="1"/>
  <c r="BB130" i="7"/>
  <c r="BA130"/>
  <c r="K130"/>
  <c r="I130"/>
  <c r="G130"/>
  <c r="G151" s="1"/>
  <c r="B20" i="6"/>
  <c r="A20"/>
  <c r="BE151" i="7"/>
  <c r="I20" i="6" s="1"/>
  <c r="BB151" i="7"/>
  <c r="F20" i="6" s="1"/>
  <c r="BA151" i="7"/>
  <c r="E20" i="6" s="1"/>
  <c r="K151" i="7"/>
  <c r="I151"/>
  <c r="BE125"/>
  <c r="BE128" s="1"/>
  <c r="I19" i="6" s="1"/>
  <c r="BD125" i="7"/>
  <c r="BC125"/>
  <c r="BC128" s="1"/>
  <c r="G19" i="6" s="1"/>
  <c r="BB125" i="7"/>
  <c r="BB128" s="1"/>
  <c r="F19" i="6" s="1"/>
  <c r="BA125" i="7"/>
  <c r="K125"/>
  <c r="I125"/>
  <c r="G125"/>
  <c r="B19" i="6"/>
  <c r="A19"/>
  <c r="BD128" i="7"/>
  <c r="H19" i="6" s="1"/>
  <c r="BA128" i="7"/>
  <c r="E19" i="6" s="1"/>
  <c r="K128" i="7"/>
  <c r="I128"/>
  <c r="G128"/>
  <c r="BE119"/>
  <c r="BD119"/>
  <c r="BC119"/>
  <c r="BB119"/>
  <c r="BA119"/>
  <c r="K119"/>
  <c r="I119"/>
  <c r="G119"/>
  <c r="BE117"/>
  <c r="BD117"/>
  <c r="BC117"/>
  <c r="BB117"/>
  <c r="BA117"/>
  <c r="K117"/>
  <c r="I117"/>
  <c r="G117"/>
  <c r="BE116"/>
  <c r="BD116"/>
  <c r="BC116"/>
  <c r="BB116"/>
  <c r="BA116"/>
  <c r="K116"/>
  <c r="I116"/>
  <c r="G116"/>
  <c r="BE115"/>
  <c r="BD115"/>
  <c r="BD123" s="1"/>
  <c r="H18" i="6" s="1"/>
  <c r="BC115" i="7"/>
  <c r="BB115"/>
  <c r="BB123" s="1"/>
  <c r="F18" i="6" s="1"/>
  <c r="BA115" i="7"/>
  <c r="BA123" s="1"/>
  <c r="E18" i="6" s="1"/>
  <c r="K115" i="7"/>
  <c r="I115"/>
  <c r="G115"/>
  <c r="B18" i="6"/>
  <c r="A18"/>
  <c r="BE123" i="7"/>
  <c r="I18" i="6" s="1"/>
  <c r="BC123" i="7"/>
  <c r="G18" i="6" s="1"/>
  <c r="K123" i="7"/>
  <c r="I123"/>
  <c r="G123"/>
  <c r="BE111"/>
  <c r="BD111"/>
  <c r="BC111"/>
  <c r="BB111"/>
  <c r="K111"/>
  <c r="I111"/>
  <c r="G111"/>
  <c r="BA111" s="1"/>
  <c r="BE110"/>
  <c r="BD110"/>
  <c r="BC110"/>
  <c r="BB110"/>
  <c r="K110"/>
  <c r="I110"/>
  <c r="G110"/>
  <c r="BA110" s="1"/>
  <c r="BE109"/>
  <c r="BD109"/>
  <c r="BC109"/>
  <c r="BC113" s="1"/>
  <c r="G17" i="6" s="1"/>
  <c r="BB109" i="7"/>
  <c r="K109"/>
  <c r="K113" s="1"/>
  <c r="I109"/>
  <c r="G109"/>
  <c r="BA109" s="1"/>
  <c r="BA113" s="1"/>
  <c r="E17" i="6" s="1"/>
  <c r="B17"/>
  <c r="A17"/>
  <c r="BE113" i="7"/>
  <c r="I17" i="6" s="1"/>
  <c r="BD113" i="7"/>
  <c r="H17" i="6" s="1"/>
  <c r="BB113" i="7"/>
  <c r="F17" i="6" s="1"/>
  <c r="I113" i="7"/>
  <c r="G113"/>
  <c r="BE105"/>
  <c r="BD105"/>
  <c r="BC105"/>
  <c r="BB105"/>
  <c r="K105"/>
  <c r="I105"/>
  <c r="G105"/>
  <c r="BA105" s="1"/>
  <c r="BE103"/>
  <c r="BD103"/>
  <c r="BC103"/>
  <c r="BB103"/>
  <c r="K103"/>
  <c r="I103"/>
  <c r="G103"/>
  <c r="BA103" s="1"/>
  <c r="BE101"/>
  <c r="BD101"/>
  <c r="BC101"/>
  <c r="BB101"/>
  <c r="BB107" s="1"/>
  <c r="F16" i="6" s="1"/>
  <c r="K101" i="7"/>
  <c r="K107" s="1"/>
  <c r="I101"/>
  <c r="I107" s="1"/>
  <c r="G101"/>
  <c r="BA101" s="1"/>
  <c r="B16" i="6"/>
  <c r="A16"/>
  <c r="BE107" i="7"/>
  <c r="I16" i="6" s="1"/>
  <c r="BD107" i="7"/>
  <c r="H16" i="6" s="1"/>
  <c r="BC107" i="7"/>
  <c r="G16" i="6" s="1"/>
  <c r="G107" i="7"/>
  <c r="BE96"/>
  <c r="BD96"/>
  <c r="BC96"/>
  <c r="BB96"/>
  <c r="K96"/>
  <c r="I96"/>
  <c r="G96"/>
  <c r="BA96" s="1"/>
  <c r="BE93"/>
  <c r="BD93"/>
  <c r="BC93"/>
  <c r="BB93"/>
  <c r="K93"/>
  <c r="I93"/>
  <c r="G93"/>
  <c r="BA93" s="1"/>
  <c r="BE91"/>
  <c r="BD91"/>
  <c r="BC91"/>
  <c r="BB91"/>
  <c r="K91"/>
  <c r="I91"/>
  <c r="G91"/>
  <c r="BA91" s="1"/>
  <c r="BE88"/>
  <c r="BD88"/>
  <c r="BC88"/>
  <c r="BB88"/>
  <c r="K88"/>
  <c r="I88"/>
  <c r="I99" s="1"/>
  <c r="G88"/>
  <c r="G99" s="1"/>
  <c r="B15" i="6"/>
  <c r="A15"/>
  <c r="BE99" i="7"/>
  <c r="I15" i="6" s="1"/>
  <c r="BD99" i="7"/>
  <c r="H15" i="6" s="1"/>
  <c r="BC99" i="7"/>
  <c r="G15" i="6" s="1"/>
  <c r="BB99" i="7"/>
  <c r="F15" i="6" s="1"/>
  <c r="K99" i="7"/>
  <c r="BE83"/>
  <c r="BE86" s="1"/>
  <c r="I14" i="6" s="1"/>
  <c r="BD83" i="7"/>
  <c r="BC83"/>
  <c r="BB83"/>
  <c r="K83"/>
  <c r="K86" s="1"/>
  <c r="I83"/>
  <c r="G83"/>
  <c r="G86" s="1"/>
  <c r="B14" i="6"/>
  <c r="A14"/>
  <c r="BD86" i="7"/>
  <c r="H14" i="6" s="1"/>
  <c r="BC86" i="7"/>
  <c r="G14" i="6" s="1"/>
  <c r="BB86" i="7"/>
  <c r="F14" i="6" s="1"/>
  <c r="I86" i="7"/>
  <c r="BE80"/>
  <c r="BE81" s="1"/>
  <c r="I13" i="6" s="1"/>
  <c r="BD80" i="7"/>
  <c r="BD81" s="1"/>
  <c r="H13" i="6" s="1"/>
  <c r="BC80" i="7"/>
  <c r="BB80"/>
  <c r="BA80"/>
  <c r="K80"/>
  <c r="I80"/>
  <c r="I81" s="1"/>
  <c r="G80"/>
  <c r="B13" i="6"/>
  <c r="A13"/>
  <c r="BC81" i="7"/>
  <c r="G13" i="6" s="1"/>
  <c r="BB81" i="7"/>
  <c r="F13" i="6" s="1"/>
  <c r="BA81" i="7"/>
  <c r="E13" i="6" s="1"/>
  <c r="K81" i="7"/>
  <c r="G81"/>
  <c r="BE76"/>
  <c r="BD76"/>
  <c r="BC76"/>
  <c r="BB76"/>
  <c r="BA76"/>
  <c r="K76"/>
  <c r="I76"/>
  <c r="G76"/>
  <c r="BE75"/>
  <c r="BD75"/>
  <c r="BC75"/>
  <c r="BB75"/>
  <c r="BA75"/>
  <c r="K75"/>
  <c r="I75"/>
  <c r="G75"/>
  <c r="BE73"/>
  <c r="BD73"/>
  <c r="BC73"/>
  <c r="BB73"/>
  <c r="BA73"/>
  <c r="K73"/>
  <c r="I73"/>
  <c r="G73"/>
  <c r="BE70"/>
  <c r="BD70"/>
  <c r="BC70"/>
  <c r="BB70"/>
  <c r="BA70"/>
  <c r="K70"/>
  <c r="I70"/>
  <c r="G70"/>
  <c r="BE69"/>
  <c r="BD69"/>
  <c r="BD78" s="1"/>
  <c r="H12" i="6" s="1"/>
  <c r="BC69" i="7"/>
  <c r="BC78" s="1"/>
  <c r="G12" i="6" s="1"/>
  <c r="BB69" i="7"/>
  <c r="BA69"/>
  <c r="K69"/>
  <c r="I69"/>
  <c r="G69"/>
  <c r="G78" s="1"/>
  <c r="B12" i="6"/>
  <c r="A12"/>
  <c r="BE78" i="7"/>
  <c r="I12" i="6" s="1"/>
  <c r="BB78" i="7"/>
  <c r="F12" i="6" s="1"/>
  <c r="BA78" i="7"/>
  <c r="E12" i="6" s="1"/>
  <c r="K78" i="7"/>
  <c r="I78"/>
  <c r="BE59"/>
  <c r="BD59"/>
  <c r="BC59"/>
  <c r="BB59"/>
  <c r="BA59"/>
  <c r="K59"/>
  <c r="I59"/>
  <c r="G59"/>
  <c r="BE58"/>
  <c r="BE67" s="1"/>
  <c r="I11" i="6" s="1"/>
  <c r="BD58" i="7"/>
  <c r="BC58"/>
  <c r="BC67" s="1"/>
  <c r="G11" i="6" s="1"/>
  <c r="BB58" i="7"/>
  <c r="BB67" s="1"/>
  <c r="F11" i="6" s="1"/>
  <c r="BA58" i="7"/>
  <c r="K58"/>
  <c r="I58"/>
  <c r="G58"/>
  <c r="B11" i="6"/>
  <c r="A11"/>
  <c r="BD67" i="7"/>
  <c r="H11" i="6" s="1"/>
  <c r="BA67" i="7"/>
  <c r="E11" i="6" s="1"/>
  <c r="K67" i="7"/>
  <c r="I67"/>
  <c r="G67"/>
  <c r="BE53"/>
  <c r="BD53"/>
  <c r="BC53"/>
  <c r="BB53"/>
  <c r="BA53"/>
  <c r="K53"/>
  <c r="I53"/>
  <c r="G53"/>
  <c r="BE51"/>
  <c r="BD51"/>
  <c r="BD56" s="1"/>
  <c r="H10" i="6" s="1"/>
  <c r="BC51" i="7"/>
  <c r="BB51"/>
  <c r="BB56" s="1"/>
  <c r="F10" i="6" s="1"/>
  <c r="BA51" i="7"/>
  <c r="BA56" s="1"/>
  <c r="E10" i="6" s="1"/>
  <c r="K51" i="7"/>
  <c r="I51"/>
  <c r="G51"/>
  <c r="B10" i="6"/>
  <c r="A10"/>
  <c r="BE56" i="7"/>
  <c r="I10" i="6" s="1"/>
  <c r="BC56" i="7"/>
  <c r="G10" i="6" s="1"/>
  <c r="K56" i="7"/>
  <c r="I56"/>
  <c r="G56"/>
  <c r="BE48"/>
  <c r="BD48"/>
  <c r="BC48"/>
  <c r="BB48"/>
  <c r="K48"/>
  <c r="I48"/>
  <c r="G48"/>
  <c r="BA48" s="1"/>
  <c r="BE41"/>
  <c r="BD41"/>
  <c r="BC41"/>
  <c r="BB41"/>
  <c r="K41"/>
  <c r="I41"/>
  <c r="G41"/>
  <c r="BA41" s="1"/>
  <c r="BE40"/>
  <c r="BD40"/>
  <c r="BC40"/>
  <c r="BB40"/>
  <c r="K40"/>
  <c r="I40"/>
  <c r="G40"/>
  <c r="BA40" s="1"/>
  <c r="BE29"/>
  <c r="BD29"/>
  <c r="BC29"/>
  <c r="BB29"/>
  <c r="K29"/>
  <c r="I29"/>
  <c r="G29"/>
  <c r="BA29" s="1"/>
  <c r="BE22"/>
  <c r="BD22"/>
  <c r="BC22"/>
  <c r="BC49" s="1"/>
  <c r="G9" i="6" s="1"/>
  <c r="BB22" i="7"/>
  <c r="K22"/>
  <c r="K49" s="1"/>
  <c r="I22"/>
  <c r="G22"/>
  <c r="BA22" s="1"/>
  <c r="BA49" s="1"/>
  <c r="E9" i="6" s="1"/>
  <c r="B9"/>
  <c r="A9"/>
  <c r="BE49" i="7"/>
  <c r="I9" i="6" s="1"/>
  <c r="BD49" i="7"/>
  <c r="H9" i="6" s="1"/>
  <c r="BB49" i="7"/>
  <c r="F9" i="6" s="1"/>
  <c r="I49" i="7"/>
  <c r="G49"/>
  <c r="BE19"/>
  <c r="BD19"/>
  <c r="BC19"/>
  <c r="BB19"/>
  <c r="K19"/>
  <c r="I19"/>
  <c r="G19"/>
  <c r="BA19" s="1"/>
  <c r="BE17"/>
  <c r="BD17"/>
  <c r="BC17"/>
  <c r="BB17"/>
  <c r="K17"/>
  <c r="I17"/>
  <c r="G17"/>
  <c r="BA17" s="1"/>
  <c r="BE15"/>
  <c r="BD15"/>
  <c r="BC15"/>
  <c r="BB15"/>
  <c r="BB20" s="1"/>
  <c r="F8" i="6" s="1"/>
  <c r="K15" i="7"/>
  <c r="K20" s="1"/>
  <c r="I15"/>
  <c r="I20" s="1"/>
  <c r="G15"/>
  <c r="BA15" s="1"/>
  <c r="B8" i="6"/>
  <c r="A8"/>
  <c r="BE20" i="7"/>
  <c r="I8" i="6" s="1"/>
  <c r="BD20" i="7"/>
  <c r="H8" i="6" s="1"/>
  <c r="BC20" i="7"/>
  <c r="G8" i="6" s="1"/>
  <c r="G20" i="7"/>
  <c r="BE12"/>
  <c r="BD12"/>
  <c r="BC12"/>
  <c r="BB12"/>
  <c r="K12"/>
  <c r="I12"/>
  <c r="G12"/>
  <c r="BA12" s="1"/>
  <c r="BE11"/>
  <c r="BD11"/>
  <c r="BC11"/>
  <c r="BB11"/>
  <c r="K11"/>
  <c r="I11"/>
  <c r="G11"/>
  <c r="BA11" s="1"/>
  <c r="BE9"/>
  <c r="BD9"/>
  <c r="BC9"/>
  <c r="BB9"/>
  <c r="K9"/>
  <c r="I9"/>
  <c r="G9"/>
  <c r="BA9" s="1"/>
  <c r="BE8"/>
  <c r="BD8"/>
  <c r="BC8"/>
  <c r="BB8"/>
  <c r="K8"/>
  <c r="I8"/>
  <c r="I13" s="1"/>
  <c r="G8"/>
  <c r="G13" s="1"/>
  <c r="B7" i="6"/>
  <c r="A7"/>
  <c r="BE13" i="7"/>
  <c r="I7" i="6" s="1"/>
  <c r="BD13" i="7"/>
  <c r="H7" i="6" s="1"/>
  <c r="BC13" i="7"/>
  <c r="G7" i="6" s="1"/>
  <c r="BB13" i="7"/>
  <c r="F7" i="6" s="1"/>
  <c r="K13" i="7"/>
  <c r="E4"/>
  <c r="F3"/>
  <c r="G23" i="5"/>
  <c r="C33"/>
  <c r="F33" s="1"/>
  <c r="C31"/>
  <c r="G7"/>
  <c r="H22" i="3"/>
  <c r="G23" i="2" s="1"/>
  <c r="I21" i="3"/>
  <c r="G21" i="2"/>
  <c r="D21"/>
  <c r="I20" i="3"/>
  <c r="G20" i="2"/>
  <c r="D20"/>
  <c r="I19" i="3"/>
  <c r="D19" i="2"/>
  <c r="I18" i="3"/>
  <c r="G19" i="2" s="1"/>
  <c r="G18"/>
  <c r="D18"/>
  <c r="I17" i="3"/>
  <c r="G17" i="2"/>
  <c r="D17"/>
  <c r="I16" i="3"/>
  <c r="D16" i="2"/>
  <c r="I15" i="3"/>
  <c r="G16" i="2" s="1"/>
  <c r="D15"/>
  <c r="I14" i="3"/>
  <c r="G15" i="2" s="1"/>
  <c r="BE35" i="4"/>
  <c r="BD35"/>
  <c r="BC35"/>
  <c r="BB35"/>
  <c r="BA35"/>
  <c r="K35"/>
  <c r="I35"/>
  <c r="G35"/>
  <c r="BE32"/>
  <c r="BE37" s="1"/>
  <c r="I8" i="3" s="1"/>
  <c r="BD32" i="4"/>
  <c r="BC32"/>
  <c r="BB32"/>
  <c r="BB37" s="1"/>
  <c r="BA32"/>
  <c r="BA37" s="1"/>
  <c r="E8" i="3" s="1"/>
  <c r="K32" i="4"/>
  <c r="K37" s="1"/>
  <c r="I32"/>
  <c r="I37" s="1"/>
  <c r="G32"/>
  <c r="F8" i="3"/>
  <c r="B8"/>
  <c r="A8"/>
  <c r="BD37" i="4"/>
  <c r="H8" i="3" s="1"/>
  <c r="BC37" i="4"/>
  <c r="G8" i="3" s="1"/>
  <c r="G37" i="4"/>
  <c r="BE28"/>
  <c r="BD28"/>
  <c r="BC28"/>
  <c r="BB28"/>
  <c r="BA28"/>
  <c r="K28"/>
  <c r="I28"/>
  <c r="G28"/>
  <c r="BE26"/>
  <c r="BD26"/>
  <c r="BC26"/>
  <c r="BB26"/>
  <c r="BA26"/>
  <c r="K26"/>
  <c r="I26"/>
  <c r="G26"/>
  <c r="BE24"/>
  <c r="BD24"/>
  <c r="BC24"/>
  <c r="BB24"/>
  <c r="BA24"/>
  <c r="K24"/>
  <c r="I24"/>
  <c r="G24"/>
  <c r="BE23"/>
  <c r="BD23"/>
  <c r="BC23"/>
  <c r="BB23"/>
  <c r="BA23"/>
  <c r="K23"/>
  <c r="I23"/>
  <c r="G23"/>
  <c r="BE21"/>
  <c r="BD21"/>
  <c r="BC21"/>
  <c r="BB21"/>
  <c r="BA21"/>
  <c r="K21"/>
  <c r="I21"/>
  <c r="G21"/>
  <c r="BE18"/>
  <c r="BD18"/>
  <c r="BC18"/>
  <c r="BB18"/>
  <c r="BA18"/>
  <c r="K18"/>
  <c r="I18"/>
  <c r="G18"/>
  <c r="BE16"/>
  <c r="BD16"/>
  <c r="BC16"/>
  <c r="BB16"/>
  <c r="BA16"/>
  <c r="K16"/>
  <c r="I16"/>
  <c r="G16"/>
  <c r="BE14"/>
  <c r="BD14"/>
  <c r="BC14"/>
  <c r="BB14"/>
  <c r="BA14"/>
  <c r="K14"/>
  <c r="I14"/>
  <c r="G14"/>
  <c r="BE12"/>
  <c r="BD12"/>
  <c r="BC12"/>
  <c r="BB12"/>
  <c r="BA12"/>
  <c r="K12"/>
  <c r="I12"/>
  <c r="G12"/>
  <c r="BE9"/>
  <c r="BD9"/>
  <c r="BC9"/>
  <c r="BB9"/>
  <c r="BA9"/>
  <c r="K9"/>
  <c r="I9"/>
  <c r="G9"/>
  <c r="BE8"/>
  <c r="BD8"/>
  <c r="BD30" s="1"/>
  <c r="H7" i="3" s="1"/>
  <c r="BC8" i="4"/>
  <c r="BB8"/>
  <c r="BB30" s="1"/>
  <c r="F7" i="3" s="1"/>
  <c r="BA8" i="4"/>
  <c r="BA30" s="1"/>
  <c r="E7" i="3" s="1"/>
  <c r="K8" i="4"/>
  <c r="I8"/>
  <c r="G8"/>
  <c r="B7" i="3"/>
  <c r="A7"/>
  <c r="BE30" i="4"/>
  <c r="I7" i="3" s="1"/>
  <c r="BC30" i="4"/>
  <c r="G7" i="3" s="1"/>
  <c r="K30" i="4"/>
  <c r="I30"/>
  <c r="G30"/>
  <c r="E4"/>
  <c r="F3"/>
  <c r="C33" i="2"/>
  <c r="F33" s="1"/>
  <c r="C31"/>
  <c r="G7"/>
  <c r="H94" i="1"/>
  <c r="J76"/>
  <c r="I76"/>
  <c r="H76"/>
  <c r="G76"/>
  <c r="F76"/>
  <c r="H45"/>
  <c r="G45"/>
  <c r="I44"/>
  <c r="F44" s="1"/>
  <c r="I43"/>
  <c r="F43" s="1"/>
  <c r="I42"/>
  <c r="F42" s="1"/>
  <c r="I41"/>
  <c r="F41" s="1"/>
  <c r="H40"/>
  <c r="G40"/>
  <c r="H34"/>
  <c r="I21" s="1"/>
  <c r="I22" s="1"/>
  <c r="G34"/>
  <c r="I19" s="1"/>
  <c r="I33"/>
  <c r="F33" s="1"/>
  <c r="I32"/>
  <c r="F32" s="1"/>
  <c r="I31"/>
  <c r="F31" s="1"/>
  <c r="I30"/>
  <c r="H29"/>
  <c r="G29"/>
  <c r="D22"/>
  <c r="D20"/>
  <c r="I2"/>
  <c r="H27" i="12" l="1"/>
  <c r="C17" i="11" s="1"/>
  <c r="G22"/>
  <c r="BA20" i="13"/>
  <c r="E7" i="12" s="1"/>
  <c r="BA113" i="13"/>
  <c r="E15" i="12" s="1"/>
  <c r="BB176" i="13"/>
  <c r="F25" i="12" s="1"/>
  <c r="F27" s="1"/>
  <c r="C16" i="11" s="1"/>
  <c r="G27" i="12"/>
  <c r="C18" i="11" s="1"/>
  <c r="I27" i="12"/>
  <c r="C21" i="11" s="1"/>
  <c r="BA46" i="13"/>
  <c r="E8" i="12" s="1"/>
  <c r="BA169" i="13"/>
  <c r="E23" i="12" s="1"/>
  <c r="BA82" i="13"/>
  <c r="BA85" s="1"/>
  <c r="E13" i="12" s="1"/>
  <c r="BA160" i="13"/>
  <c r="BA162" s="1"/>
  <c r="E21" i="12" s="1"/>
  <c r="BA87" i="13"/>
  <c r="BA101" s="1"/>
  <c r="E14" i="12" s="1"/>
  <c r="BA164" i="13"/>
  <c r="BA165" s="1"/>
  <c r="E22" i="12" s="1"/>
  <c r="F27" i="9"/>
  <c r="C16" i="8" s="1"/>
  <c r="H27" i="9"/>
  <c r="C17" i="8" s="1"/>
  <c r="G22"/>
  <c r="BA20" i="10"/>
  <c r="E7" i="9" s="1"/>
  <c r="BA108" i="10"/>
  <c r="E15" i="9" s="1"/>
  <c r="G27"/>
  <c r="C18" i="8" s="1"/>
  <c r="I27" i="9"/>
  <c r="C21" i="8" s="1"/>
  <c r="BA46" i="10"/>
  <c r="E8" i="9" s="1"/>
  <c r="BA168" i="10"/>
  <c r="E23" i="9" s="1"/>
  <c r="BA75" i="10"/>
  <c r="BA78" s="1"/>
  <c r="E13" i="9" s="1"/>
  <c r="BA159" i="10"/>
  <c r="BA161" s="1"/>
  <c r="E21" i="9" s="1"/>
  <c r="BA80" i="10"/>
  <c r="BA94" s="1"/>
  <c r="E14" i="9" s="1"/>
  <c r="BA163" i="10"/>
  <c r="BA164" s="1"/>
  <c r="E22" i="9" s="1"/>
  <c r="G22" i="5"/>
  <c r="I28" i="6"/>
  <c r="C21" i="5" s="1"/>
  <c r="BB172" i="7"/>
  <c r="F26" i="6" s="1"/>
  <c r="F28" s="1"/>
  <c r="C16" i="5" s="1"/>
  <c r="H28" i="6"/>
  <c r="C17" i="5" s="1"/>
  <c r="G28" i="6"/>
  <c r="C18" i="5" s="1"/>
  <c r="BA107" i="7"/>
  <c r="E16" i="6" s="1"/>
  <c r="BA20" i="7"/>
  <c r="E8" i="6" s="1"/>
  <c r="BA83" i="7"/>
  <c r="BA86" s="1"/>
  <c r="E14" i="6" s="1"/>
  <c r="BA157" i="7"/>
  <c r="BA159" s="1"/>
  <c r="E22" i="6" s="1"/>
  <c r="BA8" i="7"/>
  <c r="BA13" s="1"/>
  <c r="E7" i="6" s="1"/>
  <c r="BA88" i="7"/>
  <c r="BA99" s="1"/>
  <c r="E15" i="6" s="1"/>
  <c r="BA161" i="7"/>
  <c r="BA162" s="1"/>
  <c r="E23" i="6" s="1"/>
  <c r="E60" i="1"/>
  <c r="E67"/>
  <c r="E66"/>
  <c r="E65"/>
  <c r="I9" i="3"/>
  <c r="C21" i="2" s="1"/>
  <c r="E9" i="3"/>
  <c r="C15" i="2" s="1"/>
  <c r="G22"/>
  <c r="G9" i="3"/>
  <c r="C18" i="2" s="1"/>
  <c r="F9" i="3"/>
  <c r="C16" i="2" s="1"/>
  <c r="H9" i="3"/>
  <c r="C17" i="2" s="1"/>
  <c r="I23" i="1"/>
  <c r="I20"/>
  <c r="I45"/>
  <c r="I34"/>
  <c r="F30"/>
  <c r="F34" s="1"/>
  <c r="F45"/>
  <c r="E59"/>
  <c r="E75"/>
  <c r="E76"/>
  <c r="E58"/>
  <c r="E68"/>
  <c r="E70"/>
  <c r="E61"/>
  <c r="E53"/>
  <c r="E71"/>
  <c r="E62"/>
  <c r="E54"/>
  <c r="E72"/>
  <c r="E63"/>
  <c r="E55"/>
  <c r="E73"/>
  <c r="E64"/>
  <c r="E56"/>
  <c r="E57"/>
  <c r="E74"/>
  <c r="E69"/>
  <c r="E27" i="12" l="1"/>
  <c r="C15" i="11" s="1"/>
  <c r="C19" s="1"/>
  <c r="C22" s="1"/>
  <c r="C23" s="1"/>
  <c r="F30" s="1"/>
  <c r="E27" i="9"/>
  <c r="C15" i="8" s="1"/>
  <c r="C19" s="1"/>
  <c r="C22" s="1"/>
  <c r="C23" s="1"/>
  <c r="F30" s="1"/>
  <c r="E28" i="6"/>
  <c r="C15" i="5" s="1"/>
  <c r="C19" s="1"/>
  <c r="C22" s="1"/>
  <c r="C23" s="1"/>
  <c r="F30" s="1"/>
  <c r="C19" i="2"/>
  <c r="C22" s="1"/>
  <c r="C23" s="1"/>
  <c r="F30" s="1"/>
  <c r="J42" i="1"/>
  <c r="J34"/>
  <c r="J43"/>
  <c r="J45"/>
  <c r="J31"/>
  <c r="J41"/>
  <c r="J44"/>
  <c r="J32"/>
  <c r="J30"/>
  <c r="J33"/>
  <c r="F31" i="11" l="1"/>
  <c r="F34" s="1"/>
  <c r="F31" i="8"/>
  <c r="F34" s="1"/>
  <c r="F31" i="5"/>
  <c r="F34" s="1"/>
  <c r="F31" i="2"/>
  <c r="F34" s="1"/>
</calcChain>
</file>

<file path=xl/sharedStrings.xml><?xml version="1.0" encoding="utf-8"?>
<sst xmlns="http://schemas.openxmlformats.org/spreadsheetml/2006/main" count="1939" uniqueCount="503">
  <si>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</si>
  <si>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</si>
  <si>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</si>
  <si>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</si>
  <si>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</si>
  <si>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</si>
  <si>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</si>
  <si>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</si>
  <si>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</si>
  <si>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</si>
  <si>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</si>
  <si>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</si>
  <si>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</si>
  <si>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</si>
  <si>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</si>
  <si>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</si>
  <si>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</si>
  <si>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</si>
  <si>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</si>
  <si>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</si>
  <si>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</si>
  <si>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</si>
  <si>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</si>
  <si>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</si>
  <si>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</si>
  <si>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</si>
  <si>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</si>
  <si>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</si>
  <si>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</si>
  <si>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</si>
  <si>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</si>
  <si>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</si>
  <si>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</si>
  <si>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</si>
  <si>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</si>
  <si>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</si>
  <si>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</si>
  <si>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</si>
  <si>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</si>
  <si>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</si>
  <si>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</si>
  <si>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</si>
  <si>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</si>
  <si>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</si>
  <si>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</si>
  <si>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</si>
  <si>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</si>
  <si>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</si>
  <si>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</si>
  <si>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</si>
  <si>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</si>
  <si>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</si>
  <si>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</si>
  <si>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</si>
  <si>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</si>
  <si>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</si>
  <si>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</si>
  <si>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</si>
  <si>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</si>
  <si>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</si>
  <si>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</si>
  <si>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</si>
  <si>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</si>
  <si>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</si>
  <si>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</si>
  <si>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</si>
  <si>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</si>
  <si>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</si>
  <si>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</si>
  <si>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</si>
  <si>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</si>
  <si>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</si>
  <si>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</si>
  <si>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</si>
  <si>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</si>
  <si>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</si>
  <si>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</si>
  <si>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</si>
  <si>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</si>
  <si>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</si>
  <si>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</si>
  <si>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</si>
  <si>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</si>
  <si>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</si>
  <si>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</si>
  <si>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</si>
  <si>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</si>
  <si>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</si>
  <si>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</si>
  <si>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</si>
  <si>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</si>
  <si>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</si>
  <si>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</si>
  <si>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</si>
  <si>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</si>
  <si>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</si>
  <si>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</si>
  <si>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</si>
  <si>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ks</t>
  </si>
  <si>
    <t>Celkem za</t>
  </si>
  <si>
    <t>SLEPÝ ROZPOČET</t>
  </si>
  <si>
    <t>Slepý rozpočet</t>
  </si>
  <si>
    <t>38-2019</t>
  </si>
  <si>
    <t>PK a PPK Kontejnery v městě Kroměříži</t>
  </si>
  <si>
    <t>38-2019 PK a PPK Kontejnery v městě Kroměříži</t>
  </si>
  <si>
    <t>SO 00</t>
  </si>
  <si>
    <t>Vedlejší a ostatní náklady</t>
  </si>
  <si>
    <t>SO 00 Vedlejší a ostatní náklady</t>
  </si>
  <si>
    <t>38-20119</t>
  </si>
  <si>
    <t>00</t>
  </si>
  <si>
    <t>Ostatní náklady</t>
  </si>
  <si>
    <t>00 Ostatní náklady</t>
  </si>
  <si>
    <t>005124010T00</t>
  </si>
  <si>
    <t xml:space="preserve">Koordinační činnost </t>
  </si>
  <si>
    <t>soubor</t>
  </si>
  <si>
    <t>005211030T00</t>
  </si>
  <si>
    <t xml:space="preserve">Dočasná dopravní opatření </t>
  </si>
  <si>
    <t>kpl</t>
  </si>
  <si>
    <t>D+M dočasného dopravního značení, vč.pronájmu po dobu stavby. / signalizační zařízení u záboru chodníku případně části vozovky/ Zajištění vydání stanovení přechodné i místní úpravy provozu na pozemních komunikacích.</t>
  </si>
  <si>
    <t>005241020T00</t>
  </si>
  <si>
    <t xml:space="preserve">Geodetické zaměření skutečného stavu </t>
  </si>
  <si>
    <t>geodetické vytýčení staveniště , vytýčení výškových a polohopisných bodů stavby, kontrolní zaměření rýh a ploch sanace vč. zaměření skutečného provedení stavby se zákresem do katastrální mapy</t>
  </si>
  <si>
    <t>005241021T00</t>
  </si>
  <si>
    <t>Kontrolní měření kvality prací, zkouška únosnosti, posouzení podkladní vrstvy</t>
  </si>
  <si>
    <t>v rozsahu dle platných ČSN a TP  a případných dalších potřebných zkoušek prováděných prostřednictvím akreditovaných zkušeben</t>
  </si>
  <si>
    <t>053103000T00</t>
  </si>
  <si>
    <t xml:space="preserve">Správní a místní poplatky </t>
  </si>
  <si>
    <t>zajištění zvláštního užívání komunikací při realizaci stavby , úhrada vyměřených poplatků a nájemného</t>
  </si>
  <si>
    <t>053103001T00</t>
  </si>
  <si>
    <t xml:space="preserve">Dokumentace skutečného provedení </t>
  </si>
  <si>
    <t>Náklady zhotovitele , které vzniknou v souvislosti s povinnostmi zhotovitele při předání a převzetí díla-</t>
  </si>
  <si>
    <t>náklady na vyhotovení dokumentace skutečného provedení stavby a její předání objednateli v požadované formě a požadovaném počtu</t>
  </si>
  <si>
    <t>053103010T00</t>
  </si>
  <si>
    <t>Zajištění kladných závazných stanovisek dotčených orgánů státní správy</t>
  </si>
  <si>
    <t>k vydání kolaudačního souhlasu stavby</t>
  </si>
  <si>
    <t>091704000T00</t>
  </si>
  <si>
    <t>Náklady na údržbu,čištění a opravu komunikací po dobu výstavby</t>
  </si>
  <si>
    <t>091704001T00</t>
  </si>
  <si>
    <t>Náklady na úklid staveniště, zajištění proti prašnosti</t>
  </si>
  <si>
    <t>091704003T00</t>
  </si>
  <si>
    <t>Přemístění stávajících kontejnerů na místo určené investorem</t>
  </si>
  <si>
    <t>náhradní stanoviště stávajících kontejnerů po dobu výstavby vč. jejich následujícího odvozu po zprovoznění  nových kontejnerů , zajistí objednatel mimo tento rozpočet- viz TZ</t>
  </si>
  <si>
    <t>091704004T00</t>
  </si>
  <si>
    <t>Mobilní oplocení - zajištění bezpečnosti 3500/2000 mm- 8 ks + betonové patky - 8 ks</t>
  </si>
  <si>
    <t>zabezpečení staveniště proti pohybu cizích osob</t>
  </si>
  <si>
    <t>000</t>
  </si>
  <si>
    <t>Vedlejší náklady</t>
  </si>
  <si>
    <t>000 Vedlejší náklady</t>
  </si>
  <si>
    <t>005111021T00</t>
  </si>
  <si>
    <t>Vytýčení stávajících inženýrských sítí a stavby před zahájením zemních prací</t>
  </si>
  <si>
    <t>dotčené podzemní inženýrské sítě jsou v zájmovém</t>
  </si>
  <si>
    <t>území stavby</t>
  </si>
  <si>
    <t>005121010T00</t>
  </si>
  <si>
    <t>Vybudování zařízení staveniště provoz a odstranění zařízení staveniště</t>
  </si>
  <si>
    <t>případné  zřízení objektů ZS a přípojek NN a vody s měřením pro ZS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</si>
  <si>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</si>
  <si>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</si>
  <si>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</si>
  <si>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</si>
  <si>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</si>
  <si>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</si>
  <si>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</si>
  <si>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</si>
  <si>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Kroměříž</t>
  </si>
  <si>
    <t>ENVIprojekt CZECH s.r.o.</t>
  </si>
  <si>
    <t>38-20119 Vedlejší a ostatní náklady</t>
  </si>
  <si>
    <t>SO 01</t>
  </si>
  <si>
    <t>Stanoviště ST 2- Zborovská 1</t>
  </si>
  <si>
    <t>SO 01 Stanoviště ST 2- Zborovská 1</t>
  </si>
  <si>
    <t>815.99</t>
  </si>
  <si>
    <t>m3</t>
  </si>
  <si>
    <t>11</t>
  </si>
  <si>
    <t>Přípravné a přidružené práce</t>
  </si>
  <si>
    <t>11 Přípravné a přidružené práce</t>
  </si>
  <si>
    <t>113202111R00</t>
  </si>
  <si>
    <t xml:space="preserve">Vytrhání obrub obrubníků silničních </t>
  </si>
  <si>
    <t>m</t>
  </si>
  <si>
    <t>113203111R00</t>
  </si>
  <si>
    <t xml:space="preserve">Vytrhání obrub z dlažebních kostek </t>
  </si>
  <si>
    <t>pro znovupoložení</t>
  </si>
  <si>
    <t>115101201R00</t>
  </si>
  <si>
    <t xml:space="preserve">Čerpání vody na výšku do 10 m, přítok do 500 l/min </t>
  </si>
  <si>
    <t>h</t>
  </si>
  <si>
    <t>115101301R00</t>
  </si>
  <si>
    <t xml:space="preserve">Pohotovost čerp.soupravy, výška 10 m, přítok 500 l </t>
  </si>
  <si>
    <t>den</t>
  </si>
  <si>
    <t>12</t>
  </si>
  <si>
    <t>Odkopávky a prokopávky</t>
  </si>
  <si>
    <t>12 Odkopávky a prokopávky</t>
  </si>
  <si>
    <t>121101101R00</t>
  </si>
  <si>
    <t xml:space="preserve">Sejmutí ornice s přemístěním do 50 m </t>
  </si>
  <si>
    <t>51,00*0,15</t>
  </si>
  <si>
    <t>122201101R00</t>
  </si>
  <si>
    <t xml:space="preserve">Odkopávky nezapažené v hor. 3 do 100 m3 </t>
  </si>
  <si>
    <t>51,00*(0,25-0,15)</t>
  </si>
  <si>
    <t>122201109R00</t>
  </si>
  <si>
    <t xml:space="preserve">Příplatek za lepivost - odkopávky v hor. 3 </t>
  </si>
  <si>
    <t>13</t>
  </si>
  <si>
    <t>Hloubené vykopávky</t>
  </si>
  <si>
    <t>13 Hloubené vykopávky</t>
  </si>
  <si>
    <t>131101110R00</t>
  </si>
  <si>
    <t xml:space="preserve">Hloubení nezapaž. jam hor.2 do 50 m3, STROJNĚ </t>
  </si>
  <si>
    <t>Začátek provozního součtu</t>
  </si>
  <si>
    <t>(2,90+3,856)*0,5*1,60*13,30</t>
  </si>
  <si>
    <t>odpočet odkopávka:-5,10</t>
  </si>
  <si>
    <t>odpočet ornice:-7,65</t>
  </si>
  <si>
    <t>Konec provozního součtu</t>
  </si>
  <si>
    <t>50%:59,1338*0,5</t>
  </si>
  <si>
    <t>131201110R00</t>
  </si>
  <si>
    <t xml:space="preserve">Hloubení nezapaž. jam hor.3 do 50 m3, STROJNĚ </t>
  </si>
  <si>
    <t>zemina výkop v hornině 2 - 50%</t>
  </si>
  <si>
    <t>zemina výkop v hornině 3 - 40 %</t>
  </si>
  <si>
    <t>zemina výkop v hornině 4 - 10 %</t>
  </si>
  <si>
    <t>40%:59,1338*0,4</t>
  </si>
  <si>
    <t>131201119R00</t>
  </si>
  <si>
    <t xml:space="preserve">Příplatek za lepivost - hloubení nezap.jam v hor.3 </t>
  </si>
  <si>
    <t>131301110R00</t>
  </si>
  <si>
    <t xml:space="preserve">Hloubení nezapaž. jam hor.4 do 50 m3, STROJNĚ </t>
  </si>
  <si>
    <t>10%:59,1338*0,1</t>
  </si>
  <si>
    <t>131301119R00</t>
  </si>
  <si>
    <t xml:space="preserve">Příplatek za lepivost - hloubení nezap.jam v hor.4 </t>
  </si>
  <si>
    <t>16</t>
  </si>
  <si>
    <t>Přemístění výkopku</t>
  </si>
  <si>
    <t>16 Přemístění výkopku</t>
  </si>
  <si>
    <t>161101101R00</t>
  </si>
  <si>
    <t xml:space="preserve">Svislé přemístění výkopku z hor.1-4 do 2,5 m </t>
  </si>
  <si>
    <t>162701105R00</t>
  </si>
  <si>
    <t xml:space="preserve">Vodorovné přemístění výkopku z hor.1-4 do 10000 m </t>
  </si>
  <si>
    <t>jáma vč. odkopávky:(2,90+3,856)*0,5*1,60*13,30</t>
  </si>
  <si>
    <t>odpočet ornice :-7,65</t>
  </si>
  <si>
    <t>17</t>
  </si>
  <si>
    <t>Konstrukce ze zemin</t>
  </si>
  <si>
    <t>17 Konstrukce ze zemin</t>
  </si>
  <si>
    <t>171201101R00</t>
  </si>
  <si>
    <t xml:space="preserve">Uložení sypaniny do násypů nezhutněných </t>
  </si>
  <si>
    <t>175101203T00</t>
  </si>
  <si>
    <t>Obsyp objektu bez prohození sypaniny zhutněný štěrkopísek</t>
  </si>
  <si>
    <t>jáma:(2,90+3,856)*0,5*1,60*13,30</t>
  </si>
  <si>
    <t>kontejnery Q3-1 ks:-3,14*0,75*0,75*1,00*1</t>
  </si>
  <si>
    <t>Q5-4 ks:-3,14*0,95*0,95*1,00*4</t>
  </si>
  <si>
    <t>zákl.deska:2,90*12,10*0,10*(-1)</t>
  </si>
  <si>
    <t>podkladní mazanina:-3,509</t>
  </si>
  <si>
    <t>podsyp:-3,509</t>
  </si>
  <si>
    <t>zp. plocha+ kontejner:-3,856*13,30*0,40</t>
  </si>
  <si>
    <t>18</t>
  </si>
  <si>
    <t>Povrchové úpravy terénu</t>
  </si>
  <si>
    <t>18 Povrchové úpravy terénu</t>
  </si>
  <si>
    <t>180402111R00</t>
  </si>
  <si>
    <t xml:space="preserve">Založení trávníku parkového výsevem v rovině </t>
  </si>
  <si>
    <t>m2</t>
  </si>
  <si>
    <t>181201102R00</t>
  </si>
  <si>
    <t xml:space="preserve">Úprava pláně v násypech v hor. 1-4, se zhutněním </t>
  </si>
  <si>
    <t>3,856*13,10</t>
  </si>
  <si>
    <t>trávník:12,00</t>
  </si>
  <si>
    <t>181301102R00</t>
  </si>
  <si>
    <t xml:space="preserve">Rozprostření ornice, rovina, tl. 10-15 cm,do 500m2 </t>
  </si>
  <si>
    <t>použije se vytěžená ornice z místa stavby</t>
  </si>
  <si>
    <t>182001111R00</t>
  </si>
  <si>
    <t xml:space="preserve">Plošná úprava terénu, nerovnosti do 10 cm v rovině </t>
  </si>
  <si>
    <t>00572497</t>
  </si>
  <si>
    <t>Směs travní  zátěžová</t>
  </si>
  <si>
    <t>kg</t>
  </si>
  <si>
    <t>12,00*25/1000*1,10</t>
  </si>
  <si>
    <t>19</t>
  </si>
  <si>
    <t>Hloubení pro podzemní stěny a doly</t>
  </si>
  <si>
    <t>19 Hloubení pro podzemní stěny a doly</t>
  </si>
  <si>
    <t>199000002R00</t>
  </si>
  <si>
    <t xml:space="preserve">Poplatek za skládku horniny 1- 4 </t>
  </si>
  <si>
    <t>21</t>
  </si>
  <si>
    <t>Úprava podloží a základ.spáry</t>
  </si>
  <si>
    <t>21 Úprava podloží a základ.spáry</t>
  </si>
  <si>
    <t>215901101RT5</t>
  </si>
  <si>
    <t>Zhutnění podloží z hornin nesoudržných do 92% PS vibrační deskou</t>
  </si>
  <si>
    <t>pod kontejnery</t>
  </si>
  <si>
    <t>2,90*12,10</t>
  </si>
  <si>
    <t>27</t>
  </si>
  <si>
    <t>Základy</t>
  </si>
  <si>
    <t>27 Základy</t>
  </si>
  <si>
    <t>271531113R00</t>
  </si>
  <si>
    <t xml:space="preserve">Polštář  z kameniva hr. drceného 16-32 mm </t>
  </si>
  <si>
    <t>kontejnery</t>
  </si>
  <si>
    <t>pod zákl.desku:2,90*12,10*0,10</t>
  </si>
  <si>
    <t>272321311R00</t>
  </si>
  <si>
    <t>Železobeton základových kleneb C 16/20 XC2</t>
  </si>
  <si>
    <t>zákl.deska:2,90*12,10*0,10</t>
  </si>
  <si>
    <t>273313611R00</t>
  </si>
  <si>
    <t xml:space="preserve">Beton základových desek prostý C 16/20 XO </t>
  </si>
  <si>
    <t>podkladní</t>
  </si>
  <si>
    <t>podkladní:2,90*12,10*0,10*1,01</t>
  </si>
  <si>
    <t>273361821R00</t>
  </si>
  <si>
    <t xml:space="preserve">Výztuž základových desek z beton. oceli 10505 (R) </t>
  </si>
  <si>
    <t>t</t>
  </si>
  <si>
    <t>zákl.deska:18,00*1,10/1000</t>
  </si>
  <si>
    <t>56</t>
  </si>
  <si>
    <t>Podkladní vrstvy komunikací a zpevněných ploch</t>
  </si>
  <si>
    <t>56 Podkladní vrstvy komunikací a zpevněných ploch</t>
  </si>
  <si>
    <t>564861115R00</t>
  </si>
  <si>
    <t xml:space="preserve">Podklad ze štěrkodrti po zhutnění tloušťky 24 cm </t>
  </si>
  <si>
    <t>pod zámkovou dlažbu- zprůměrovaná tloušťka 200-280 mm.</t>
  </si>
  <si>
    <t>565151111R00</t>
  </si>
  <si>
    <t xml:space="preserve">Podklad z obalovaného kameniva tl. 7 cm </t>
  </si>
  <si>
    <t>doplnění plochy vozovky</t>
  </si>
  <si>
    <t>567122113R00</t>
  </si>
  <si>
    <t xml:space="preserve">Podklad z kameniva zpev.cementem KZC 1 tl.14 cm </t>
  </si>
  <si>
    <t>doplnění plochy asf.vozovky</t>
  </si>
  <si>
    <t>57</t>
  </si>
  <si>
    <t>Kryty štěrkových a živičných komunikací</t>
  </si>
  <si>
    <t>57 Kryty štěrkových a živičných komunikací</t>
  </si>
  <si>
    <t>573111112R00</t>
  </si>
  <si>
    <t xml:space="preserve">Postřik živičný infiltr.+ posyp,z asfaltu 1 kg/m2 </t>
  </si>
  <si>
    <t>573211111R00</t>
  </si>
  <si>
    <t xml:space="preserve">Postřik živičný spojovací z asfaltu 0,5-0,7 kg/m2 </t>
  </si>
  <si>
    <t>577142112R00</t>
  </si>
  <si>
    <t xml:space="preserve">Beton asfaltový ACO 11 tl. 40 mm </t>
  </si>
  <si>
    <t>doplnění</t>
  </si>
  <si>
    <t>59</t>
  </si>
  <si>
    <t>Dlažby a předlažby komunikací</t>
  </si>
  <si>
    <t>59 Dlažby a předlažby komunikací</t>
  </si>
  <si>
    <t>596215040R00</t>
  </si>
  <si>
    <t xml:space="preserve">Kladení zámkové dlažby tl. 8 cm do drtě tl. 4 cm </t>
  </si>
  <si>
    <t>596291113R00</t>
  </si>
  <si>
    <t xml:space="preserve">Řezání zámkové dlažby tl. 80 mm </t>
  </si>
  <si>
    <t>599141111R00</t>
  </si>
  <si>
    <t xml:space="preserve">Vyplnění spár  živičnou zálivkou </t>
  </si>
  <si>
    <t>13,10+2*0,50</t>
  </si>
  <si>
    <t>592451170</t>
  </si>
  <si>
    <t>Dlažba  zámková 20x10x8 cm přírodní</t>
  </si>
  <si>
    <t>u kontejnerů</t>
  </si>
  <si>
    <t>24,50*1,05</t>
  </si>
  <si>
    <t>dopočet:0,275</t>
  </si>
  <si>
    <t>63</t>
  </si>
  <si>
    <t>Podlahy a podlahové konstrukce</t>
  </si>
  <si>
    <t>63 Podlahy a podlahové konstrukce</t>
  </si>
  <si>
    <t>631316115R00</t>
  </si>
  <si>
    <t xml:space="preserve">Postřik nových beton. podlah proti prvotn. vysych. </t>
  </si>
  <si>
    <t>zákl.deska:2,90*12,10</t>
  </si>
  <si>
    <t>podkl. beton:35,09</t>
  </si>
  <si>
    <t>91</t>
  </si>
  <si>
    <t>Doplňující práce na komunikaci</t>
  </si>
  <si>
    <t>91 Doplňující práce na komunikaci</t>
  </si>
  <si>
    <t>915711112R00</t>
  </si>
  <si>
    <t xml:space="preserve">Vodorovné značení dělících čar š.12 cm silnovrstvé </t>
  </si>
  <si>
    <t>V12c- zákaz zastavení, barva žlutá</t>
  </si>
  <si>
    <t>916161111R00</t>
  </si>
  <si>
    <t xml:space="preserve">Osazení obruby z kostek velkých, s boční opěrou </t>
  </si>
  <si>
    <t>materiál zákazníka</t>
  </si>
  <si>
    <t>917862111R00</t>
  </si>
  <si>
    <t xml:space="preserve">Osazení stojat. obrub.bet. s opěrou,lože z C 12/15 </t>
  </si>
  <si>
    <t>chodníkový :19</t>
  </si>
  <si>
    <t>silniční:3</t>
  </si>
  <si>
    <t>přechodový:2</t>
  </si>
  <si>
    <t>nájezdový:8</t>
  </si>
  <si>
    <t>918101111R00</t>
  </si>
  <si>
    <t xml:space="preserve">Lože pod obrubníky nebo obruby dlažeb z C 12/15 </t>
  </si>
  <si>
    <t>32,00*0,035</t>
  </si>
  <si>
    <t>919731122R00</t>
  </si>
  <si>
    <t xml:space="preserve">Zarovnání styčné plochy živičné tl. do 10 cm </t>
  </si>
  <si>
    <t>919735112R00</t>
  </si>
  <si>
    <t xml:space="preserve">Řezání stávajícího živičného krytu tl. 5 - 10 cm </t>
  </si>
  <si>
    <t>59217420</t>
  </si>
  <si>
    <t>Obrubník chodníkový  1000/100/200 mm</t>
  </si>
  <si>
    <t>kus</t>
  </si>
  <si>
    <t>59217489</t>
  </si>
  <si>
    <t>Obrubník silniční  půlený 500/150/250 mm</t>
  </si>
  <si>
    <t>2*3,00</t>
  </si>
  <si>
    <t>59217490</t>
  </si>
  <si>
    <t>Obrubník silniční nájezdový 500/150/150</t>
  </si>
  <si>
    <t>8*2</t>
  </si>
  <si>
    <t>59217491</t>
  </si>
  <si>
    <t>Obrubník silniční přechodový  1000/150/150 mm</t>
  </si>
  <si>
    <t>94</t>
  </si>
  <si>
    <t>Lešení a stavební výtahy</t>
  </si>
  <si>
    <t>94 Lešení a stavební výtahy</t>
  </si>
  <si>
    <t>171156610600</t>
  </si>
  <si>
    <t>Jeřáb mobil. na autopodvozku</t>
  </si>
  <si>
    <t>Sh</t>
  </si>
  <si>
    <t>95</t>
  </si>
  <si>
    <t>Dokončovací konstrukce na pozemních stavbách</t>
  </si>
  <si>
    <t>95 Dokončovací konstrukce na pozemních stavbách</t>
  </si>
  <si>
    <t>952901411R00</t>
  </si>
  <si>
    <t xml:space="preserve">Vyčištění ostatních objektů </t>
  </si>
  <si>
    <t>96</t>
  </si>
  <si>
    <t>Bourání konstrukcí</t>
  </si>
  <si>
    <t>96 Bourání konstrukcí</t>
  </si>
  <si>
    <t>965048151T00</t>
  </si>
  <si>
    <t xml:space="preserve">Dočištění povrchu po vybourání asfalt.plochy </t>
  </si>
  <si>
    <t>97</t>
  </si>
  <si>
    <t>Prorážení otvorů</t>
  </si>
  <si>
    <t>97 Prorážení otvorů</t>
  </si>
  <si>
    <t>979071111R00</t>
  </si>
  <si>
    <t xml:space="preserve">Očištění vybour. kostek velkých s výplní kam. těž. </t>
  </si>
  <si>
    <t>99</t>
  </si>
  <si>
    <t>Staveništní přesun hmot</t>
  </si>
  <si>
    <t>99 Staveništní přesun hmot</t>
  </si>
  <si>
    <t>998223011R00</t>
  </si>
  <si>
    <t xml:space="preserve">Přesun hmot, pozemní komunikace, kryt dlážděný </t>
  </si>
  <si>
    <t>792</t>
  </si>
  <si>
    <t>Mobiliář</t>
  </si>
  <si>
    <t>792 Mobiliář</t>
  </si>
  <si>
    <t>792000217T00</t>
  </si>
  <si>
    <t>Dodávka a montáž sběrných kontejnerů Q5 vč.dopravy</t>
  </si>
  <si>
    <t>792000218T00</t>
  </si>
  <si>
    <t>Dodávka a montáž sběrných kontejnerů Q3 vč.dopravy</t>
  </si>
  <si>
    <t>D96</t>
  </si>
  <si>
    <t>Přesuny suti a vybouraných hmot</t>
  </si>
  <si>
    <t>D96 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</si>
  <si>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</si>
  <si>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</si>
  <si>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</si>
  <si>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</si>
  <si>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979990001R00</t>
  </si>
  <si>
    <t xml:space="preserve">Poplatek za skládku stavební suti </t>
  </si>
  <si>
    <t>38-2019 Stanoviště ST 2- Zborovská 1</t>
  </si>
  <si>
    <t>SO 02</t>
  </si>
  <si>
    <t>Stanoviště ST 3- Zborovská 2</t>
  </si>
  <si>
    <t>SO 02 Stanoviště ST 3- Zborovská 2</t>
  </si>
  <si>
    <t>113106231R00</t>
  </si>
  <si>
    <t xml:space="preserve">Rozebrání dlažeb ze zámkové dlažby v kamenivu </t>
  </si>
  <si>
    <t>pro další použití- stávající chodník</t>
  </si>
  <si>
    <t>113107320R00</t>
  </si>
  <si>
    <t xml:space="preserve">Odstranění podkladu pl. 50 m2,kam.těžené tl.20 cm </t>
  </si>
  <si>
    <t>113107525R00</t>
  </si>
  <si>
    <t xml:space="preserve">Odstranění podkladu pl. 50 m2,kam.drcené tl.25 cm </t>
  </si>
  <si>
    <t>113108308R00</t>
  </si>
  <si>
    <t xml:space="preserve">Odstranění podkladu pl.do 50 m2, živice tl. 8 cm </t>
  </si>
  <si>
    <t>113111112R00</t>
  </si>
  <si>
    <t xml:space="preserve">Odstranění podkladu pl.50 m2,kam.zpev.cem.tl.12 cm </t>
  </si>
  <si>
    <t>113111114R00</t>
  </si>
  <si>
    <t xml:space="preserve">Odstranění podkladu pl.50 m2,kam.zpev.cem.tl.14 cm </t>
  </si>
  <si>
    <t>(5,30+5,90)*0,5*1,60*5,90</t>
  </si>
  <si>
    <t>odpočet zpev.plochy:-33,50*0,40</t>
  </si>
  <si>
    <t>50%:39,464*0,5</t>
  </si>
  <si>
    <t>40%:39,464*0,4</t>
  </si>
  <si>
    <t>10%:39,464*0,1</t>
  </si>
  <si>
    <t>jáma:(5,30+5,90)*0,5*1,90*5,90</t>
  </si>
  <si>
    <t>Q5-3 ks:-3,14*0,95*0,95*1,00*3</t>
  </si>
  <si>
    <t>zákl.deska:-5,30*5,30*0,10</t>
  </si>
  <si>
    <t>podkladní mazanina:-2,8090</t>
  </si>
  <si>
    <t>podsyp:-2,8090</t>
  </si>
  <si>
    <t>zp. plocha+ kontejner:-26,00*0,40</t>
  </si>
  <si>
    <t>opěrná zídka:-3,50*0,20</t>
  </si>
  <si>
    <t>26,00+2*1,50</t>
  </si>
  <si>
    <t>5,30*5,30</t>
  </si>
  <si>
    <t>pod zákl.desku:5,30*5,30*0,10</t>
  </si>
  <si>
    <t>zákl.deska:5,30*5,30*0,10</t>
  </si>
  <si>
    <t>podkladní:5,30*5,30*0,10*1,01</t>
  </si>
  <si>
    <t>zákl.deska:13,00*1,10/1000</t>
  </si>
  <si>
    <t>274272120RT3</t>
  </si>
  <si>
    <t>Zdivo základové z bednicích tvárnic, tl. 20 cm výplň tvárnic betonem C 16/20</t>
  </si>
  <si>
    <t>274361414T00</t>
  </si>
  <si>
    <t xml:space="preserve">Bednící tvárnice výztuž 8 kg/m2 </t>
  </si>
  <si>
    <t>3,50*8*1,10/1000</t>
  </si>
  <si>
    <t>564861111R00</t>
  </si>
  <si>
    <t xml:space="preserve">Podklad ze štěrkodrti po zhutnění tloušťky 20 cm </t>
  </si>
  <si>
    <t>doplnění asf.vozovky</t>
  </si>
  <si>
    <t>2,00+6,00+2*1,50</t>
  </si>
  <si>
    <t>26,00-6,00</t>
  </si>
  <si>
    <t>2*1,50</t>
  </si>
  <si>
    <t xml:space="preserve">Beton asfaltový , tl.5 cm </t>
  </si>
  <si>
    <t>2*7,30+2*5,00</t>
  </si>
  <si>
    <t>6 m2 - materiál zákazníka</t>
  </si>
  <si>
    <t>celková plocha 26 m2</t>
  </si>
  <si>
    <t>20,00*1,05</t>
  </si>
  <si>
    <t>zákl.deska:5,30*5,30</t>
  </si>
  <si>
    <t>podkl. beton:28,09</t>
  </si>
  <si>
    <t>915721112R00</t>
  </si>
  <si>
    <t xml:space="preserve">Vodorovné značení silnovrstvé stopčar,zeber atd. </t>
  </si>
  <si>
    <t>V13a</t>
  </si>
  <si>
    <t>915791112R00</t>
  </si>
  <si>
    <t xml:space="preserve">Předznačení pro značení stopčáry, zebry, nápisů </t>
  </si>
  <si>
    <t>silniční:17,50</t>
  </si>
  <si>
    <t>(17,50+7,30)*0,035</t>
  </si>
  <si>
    <t>7,30+2*5,10</t>
  </si>
  <si>
    <t>2*17,50</t>
  </si>
  <si>
    <t>7,50*7,50</t>
  </si>
  <si>
    <t>979054441R00</t>
  </si>
  <si>
    <t xml:space="preserve">Očištění vybour. dlaždic s výplní kamen. těženým </t>
  </si>
  <si>
    <t>38-2019 Stanoviště ST 3- Zborovská 2</t>
  </si>
  <si>
    <t>SO 03</t>
  </si>
  <si>
    <t>Stanoviště ST 4- Zborovská 3</t>
  </si>
  <si>
    <t>SO 03 Stanoviště ST 4- Zborovská 3</t>
  </si>
  <si>
    <t>Stanoviště ST 4- Zborovská</t>
  </si>
  <si>
    <t>odpočet zpev.plochy:-29,00*0,40</t>
  </si>
  <si>
    <t>50%:41,264*0,5</t>
  </si>
  <si>
    <t>40%:41,264*0,4</t>
  </si>
  <si>
    <t>10%:41,264*0,1</t>
  </si>
  <si>
    <t>1,50*25/1000*1,10</t>
  </si>
  <si>
    <t>10364200</t>
  </si>
  <si>
    <t>Ornice pro pozemkové úpravy</t>
  </si>
  <si>
    <t>1,50*0,15*1,10</t>
  </si>
  <si>
    <t>6,00+1,50+2,00</t>
  </si>
  <si>
    <t>26,00-3,00</t>
  </si>
  <si>
    <t>3 m2 - materiál zákazníka</t>
  </si>
  <si>
    <t>23,00*1,05</t>
  </si>
  <si>
    <t>silniční:12,50</t>
  </si>
  <si>
    <t>chodníkový:5,00+0,5</t>
  </si>
  <si>
    <t>(18,00+7,30)*0,035</t>
  </si>
  <si>
    <t>2*12,50</t>
  </si>
  <si>
    <t>38-2019 Stanoviště ST 4- Zborovská</t>
  </si>
  <si>
    <t>Slepý rozpočet stavby</t>
  </si>
  <si>
    <t>Velké náměstí 115</t>
  </si>
  <si>
    <t>Kroměříž</t>
  </si>
  <si>
    <t>76701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</si>
</sst>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6" fillId="0" borderId="0" xfId="0" applyFont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left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10" fillId="0" borderId="0" xfId="1" applyFont="1" applyAlignment="1">
      <alignment horizontal="center"/>
    </xf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49" fontId="1" fillId="0" borderId="54" xfId="1" applyNumberFormat="1" applyFont="1" applyBorder="1" applyAlignment="1">
      <alignment horizontal="center"/>
    </xf>
    <xf numFmtId="0" fontId="1" fillId="0" borderId="56" xfId="1" applyFont="1" applyBorder="1"/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4" fillId="6" borderId="65" xfId="1" applyNumberFormat="1" applyFont="1" applyFill="1" applyBorder="1" applyAlignment="1">
      <alignment horizontal="right" wrapText="1"/>
    </xf>
    <xf numFmtId="49" fontId="14" fillId="6" borderId="63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95"/>
  <sheetViews>
    <sheetView showGridLines="0" tabSelected="1" topLeftCell="B1" zoomScaleNormal="100" zoomScaleSheetLayoutView="75" workbookViewId="0"/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499</v>
      </c>
      <c r="E2" s="5"/>
      <c r="F2" s="4"/>
      <c r="G2" s="6"/>
      <c r="H2" s="7" t="s">
        <v>0</v>
      </c>
      <c r="I2" s="8">
        <f ca="1">TODAY()</f>
        <v>44096</v>
      </c>
      <c r="K2" s="3"/>
    </row>
    <row r="3" spans="2:15" ht="6" customHeight="1">
      <c r="C3" s="9"/>
      <c r="D3" s="10" t="s">
        <v>1</v>
      </c>
    </row>
    <row r="4" spans="2:15" ht="4.5" customHeight="1"/>
    <row r="5" spans="2:15" ht="13.5" customHeight="1">
      <c r="C5" s="11" t="s">
        <v>2</v>
      </c>
      <c r="D5" s="12" t="s">
        <v>102</v>
      </c>
      <c r="E5" s="13" t="s">
        <v>103</v>
      </c>
      <c r="F5" s="14"/>
      <c r="G5" s="15"/>
      <c r="H5" s="14"/>
      <c r="I5" s="15"/>
      <c r="O5" s="8"/>
    </row>
    <row r="7" spans="2:15">
      <c r="C7" s="16" t="s">
        <v>3</v>
      </c>
      <c r="D7" s="17" t="s">
        <v>163</v>
      </c>
      <c r="H7" s="18" t="s">
        <v>4</v>
      </c>
      <c r="J7" s="17"/>
      <c r="K7" s="17"/>
    </row>
    <row r="8" spans="2:15">
      <c r="D8" s="17" t="s">
        <v>500</v>
      </c>
      <c r="H8" s="18" t="s">
        <v>5</v>
      </c>
      <c r="J8" s="17"/>
      <c r="K8" s="17"/>
    </row>
    <row r="9" spans="2:15">
      <c r="C9" s="18" t="s">
        <v>502</v>
      </c>
      <c r="D9" s="17" t="s">
        <v>501</v>
      </c>
      <c r="H9" s="18"/>
      <c r="J9" s="17"/>
    </row>
    <row r="10" spans="2:15">
      <c r="H10" s="18"/>
      <c r="J10" s="17"/>
    </row>
    <row r="11" spans="2:15">
      <c r="C11" s="16" t="s">
        <v>6</v>
      </c>
      <c r="D11" s="17"/>
      <c r="H11" s="18" t="s">
        <v>4</v>
      </c>
      <c r="J11" s="17"/>
      <c r="K11" s="17"/>
    </row>
    <row r="12" spans="2:15">
      <c r="D12" s="17"/>
      <c r="H12" s="18" t="s">
        <v>5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4">
        <f>ROUND(G34,0)</f>
        <v>0</v>
      </c>
      <c r="J19" s="35"/>
      <c r="K19" s="36"/>
    </row>
    <row r="20" spans="2:12">
      <c r="B20" s="28" t="s">
        <v>13</v>
      </c>
      <c r="C20" s="29"/>
      <c r="D20" s="30">
        <f>SazbaDPH1</f>
        <v>15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>
      <c r="B21" s="28" t="s">
        <v>11</v>
      </c>
      <c r="C21" s="29"/>
      <c r="D21" s="30">
        <v>21</v>
      </c>
      <c r="E21" s="31" t="s">
        <v>12</v>
      </c>
      <c r="F21" s="37"/>
      <c r="G21" s="38"/>
      <c r="H21" s="38"/>
      <c r="I21" s="39">
        <f>ROUND(H34,0)</f>
        <v>0</v>
      </c>
      <c r="J21" s="40"/>
      <c r="K21" s="36"/>
    </row>
    <row r="22" spans="2:12" ht="13.5" thickBot="1">
      <c r="B22" s="28" t="s">
        <v>13</v>
      </c>
      <c r="C22" s="29"/>
      <c r="D22" s="30">
        <f>SazbaDPH2</f>
        <v>21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/>
    <row r="27" spans="2:12" ht="15.75" customHeight="1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>
      <c r="L28" s="54"/>
    </row>
    <row r="29" spans="2:12" ht="24" customHeight="1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15 %</v>
      </c>
      <c r="H29" s="58" t="str">
        <f>CONCATENATE("Základ DPH ",SazbaDPH2," %")</f>
        <v>Základ DPH 21 %</v>
      </c>
      <c r="I29" s="58" t="s">
        <v>18</v>
      </c>
      <c r="J29" s="58" t="s">
        <v>12</v>
      </c>
    </row>
    <row r="30" spans="2:12">
      <c r="B30" s="60" t="s">
        <v>105</v>
      </c>
      <c r="C30" s="61" t="s">
        <v>106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:I33" si="0">(G30*SazbaDPH1)/100+(H30*SazbaDPH2)/100</f>
        <v>0</v>
      </c>
      <c r="J30" s="67" t="str">
        <f t="shared" ref="J30:J33" si="1">IF(CelkemObjekty=0,"",F30/CelkemObjekty*100)</f>
        <v/>
      </c>
    </row>
    <row r="31" spans="2:12">
      <c r="B31" s="68" t="s">
        <v>166</v>
      </c>
      <c r="C31" s="69" t="s">
        <v>167</v>
      </c>
      <c r="D31" s="70"/>
      <c r="E31" s="71"/>
      <c r="F31" s="72">
        <f t="shared" ref="F31:F33" si="2">G31+H31+I31</f>
        <v>0</v>
      </c>
      <c r="G31" s="73">
        <v>0</v>
      </c>
      <c r="H31" s="74">
        <v>0</v>
      </c>
      <c r="I31" s="74">
        <f t="shared" si="0"/>
        <v>0</v>
      </c>
      <c r="J31" s="67" t="str">
        <f t="shared" si="1"/>
        <v/>
      </c>
    </row>
    <row r="32" spans="2:12">
      <c r="B32" s="68" t="s">
        <v>413</v>
      </c>
      <c r="C32" s="69" t="s">
        <v>414</v>
      </c>
      <c r="D32" s="70"/>
      <c r="E32" s="71"/>
      <c r="F32" s="72">
        <f t="shared" si="2"/>
        <v>0</v>
      </c>
      <c r="G32" s="73">
        <v>0</v>
      </c>
      <c r="H32" s="74">
        <v>0</v>
      </c>
      <c r="I32" s="74">
        <f t="shared" si="0"/>
        <v>0</v>
      </c>
      <c r="J32" s="67" t="str">
        <f t="shared" si="1"/>
        <v/>
      </c>
    </row>
    <row r="33" spans="2:11">
      <c r="B33" s="68" t="s">
        <v>478</v>
      </c>
      <c r="C33" s="69" t="s">
        <v>479</v>
      </c>
      <c r="D33" s="70"/>
      <c r="E33" s="71"/>
      <c r="F33" s="72">
        <f t="shared" si="2"/>
        <v>0</v>
      </c>
      <c r="G33" s="73">
        <v>0</v>
      </c>
      <c r="H33" s="74">
        <v>0</v>
      </c>
      <c r="I33" s="74">
        <f t="shared" si="0"/>
        <v>0</v>
      </c>
      <c r="J33" s="67" t="str">
        <f t="shared" si="1"/>
        <v/>
      </c>
    </row>
    <row r="34" spans="2:11" ht="17.25" customHeight="1">
      <c r="B34" s="75" t="s">
        <v>19</v>
      </c>
      <c r="C34" s="76"/>
      <c r="D34" s="77"/>
      <c r="E34" s="78"/>
      <c r="F34" s="79">
        <f>SUM(F30:F33)</f>
        <v>0</v>
      </c>
      <c r="G34" s="79">
        <f>SUM(G30:G33)</f>
        <v>0</v>
      </c>
      <c r="H34" s="79">
        <f>SUM(H30:H33)</f>
        <v>0</v>
      </c>
      <c r="I34" s="79">
        <f>SUM(I30:I33)</f>
        <v>0</v>
      </c>
      <c r="J34" s="80" t="str">
        <f t="shared" ref="J34" si="3">IF(CelkemObjekty=0,"",F34/CelkemObjekty*100)</f>
        <v/>
      </c>
    </row>
    <row r="35" spans="2:11"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2:11" ht="9.75" customHeight="1">
      <c r="B36" s="81"/>
      <c r="C36" s="81"/>
      <c r="D36" s="81"/>
      <c r="E36" s="81"/>
      <c r="F36" s="81"/>
      <c r="G36" s="81"/>
      <c r="H36" s="81"/>
      <c r="I36" s="81"/>
      <c r="J36" s="81"/>
      <c r="K36" s="81"/>
    </row>
    <row r="37" spans="2:11" ht="7.5" customHeight="1"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2:11" ht="18">
      <c r="B38" s="13" t="s">
        <v>20</v>
      </c>
      <c r="C38" s="53"/>
      <c r="D38" s="53"/>
      <c r="E38" s="53"/>
      <c r="F38" s="53"/>
      <c r="G38" s="53"/>
      <c r="H38" s="53"/>
      <c r="I38" s="53"/>
      <c r="J38" s="53"/>
      <c r="K38" s="81"/>
    </row>
    <row r="39" spans="2:11">
      <c r="K39" s="81"/>
    </row>
    <row r="40" spans="2:11" ht="25.5">
      <c r="B40" s="82" t="s">
        <v>21</v>
      </c>
      <c r="C40" s="83" t="s">
        <v>22</v>
      </c>
      <c r="D40" s="56"/>
      <c r="E40" s="57"/>
      <c r="F40" s="58" t="s">
        <v>17</v>
      </c>
      <c r="G40" s="59" t="str">
        <f>CONCATENATE("Základ DPH ",SazbaDPH1," %")</f>
        <v>Základ DPH 15 %</v>
      </c>
      <c r="H40" s="58" t="str">
        <f>CONCATENATE("Základ DPH ",SazbaDPH2," %")</f>
        <v>Základ DPH 21 %</v>
      </c>
      <c r="I40" s="59" t="s">
        <v>18</v>
      </c>
      <c r="J40" s="58" t="s">
        <v>12</v>
      </c>
    </row>
    <row r="41" spans="2:11">
      <c r="B41" s="84" t="s">
        <v>105</v>
      </c>
      <c r="C41" s="85" t="s">
        <v>165</v>
      </c>
      <c r="D41" s="62"/>
      <c r="E41" s="63"/>
      <c r="F41" s="64">
        <f>G41+H41+I41</f>
        <v>0</v>
      </c>
      <c r="G41" s="65">
        <v>0</v>
      </c>
      <c r="H41" s="66">
        <v>0</v>
      </c>
      <c r="I41" s="73">
        <f t="shared" ref="I41:I44" si="4">(G41*SazbaDPH1)/100+(H41*SazbaDPH2)/100</f>
        <v>0</v>
      </c>
      <c r="J41" s="67" t="str">
        <f t="shared" ref="J41:J44" si="5">IF(CelkemObjekty=0,"",F41/CelkemObjekty*100)</f>
        <v/>
      </c>
    </row>
    <row r="42" spans="2:11">
      <c r="B42" s="86" t="s">
        <v>166</v>
      </c>
      <c r="C42" s="87" t="s">
        <v>412</v>
      </c>
      <c r="D42" s="70"/>
      <c r="E42" s="71"/>
      <c r="F42" s="72">
        <f t="shared" ref="F42:F44" si="6">G42+H42+I42</f>
        <v>0</v>
      </c>
      <c r="G42" s="73">
        <v>0</v>
      </c>
      <c r="H42" s="74">
        <v>0</v>
      </c>
      <c r="I42" s="73">
        <f t="shared" si="4"/>
        <v>0</v>
      </c>
      <c r="J42" s="67" t="str">
        <f t="shared" si="5"/>
        <v/>
      </c>
    </row>
    <row r="43" spans="2:11">
      <c r="B43" s="86" t="s">
        <v>413</v>
      </c>
      <c r="C43" s="87" t="s">
        <v>477</v>
      </c>
      <c r="D43" s="70"/>
      <c r="E43" s="71"/>
      <c r="F43" s="72">
        <f t="shared" si="6"/>
        <v>0</v>
      </c>
      <c r="G43" s="73">
        <v>0</v>
      </c>
      <c r="H43" s="74">
        <v>0</v>
      </c>
      <c r="I43" s="73">
        <f t="shared" si="4"/>
        <v>0</v>
      </c>
      <c r="J43" s="67" t="str">
        <f t="shared" si="5"/>
        <v/>
      </c>
    </row>
    <row r="44" spans="2:11">
      <c r="B44" s="86" t="s">
        <v>478</v>
      </c>
      <c r="C44" s="87" t="s">
        <v>498</v>
      </c>
      <c r="D44" s="70"/>
      <c r="E44" s="71"/>
      <c r="F44" s="72">
        <f t="shared" si="6"/>
        <v>0</v>
      </c>
      <c r="G44" s="73">
        <v>0</v>
      </c>
      <c r="H44" s="74">
        <v>0</v>
      </c>
      <c r="I44" s="73">
        <f t="shared" si="4"/>
        <v>0</v>
      </c>
      <c r="J44" s="67" t="str">
        <f t="shared" si="5"/>
        <v/>
      </c>
    </row>
    <row r="45" spans="2:11">
      <c r="B45" s="75" t="s">
        <v>19</v>
      </c>
      <c r="C45" s="76"/>
      <c r="D45" s="77"/>
      <c r="E45" s="78"/>
      <c r="F45" s="79">
        <f>SUM(F41:F44)</f>
        <v>0</v>
      </c>
      <c r="G45" s="88">
        <f>SUM(G41:G44)</f>
        <v>0</v>
      </c>
      <c r="H45" s="79">
        <f>SUM(H41:H44)</f>
        <v>0</v>
      </c>
      <c r="I45" s="88">
        <f>SUM(I41:I44)</f>
        <v>0</v>
      </c>
      <c r="J45" s="80" t="str">
        <f t="shared" ref="J45" si="7">IF(CelkemObjekty=0,"",F45/CelkemObjekty*100)</f>
        <v/>
      </c>
    </row>
    <row r="46" spans="2:11" ht="9" customHeight="1"/>
    <row r="47" spans="2:11" ht="6" customHeight="1"/>
    <row r="48" spans="2:11" ht="3" customHeight="1"/>
    <row r="49" spans="2:10" ht="6.75" customHeight="1"/>
    <row r="50" spans="2:10" ht="20.25" customHeight="1">
      <c r="B50" s="13" t="s">
        <v>23</v>
      </c>
      <c r="C50" s="53"/>
      <c r="D50" s="53"/>
      <c r="E50" s="53"/>
      <c r="F50" s="53"/>
      <c r="G50" s="53"/>
      <c r="H50" s="53"/>
      <c r="I50" s="53"/>
      <c r="J50" s="53"/>
    </row>
    <row r="51" spans="2:10" ht="9" customHeight="1"/>
    <row r="52" spans="2:10">
      <c r="B52" s="55" t="s">
        <v>24</v>
      </c>
      <c r="C52" s="56"/>
      <c r="D52" s="56"/>
      <c r="E52" s="58" t="s">
        <v>12</v>
      </c>
      <c r="F52" s="58" t="s">
        <v>25</v>
      </c>
      <c r="G52" s="59" t="s">
        <v>26</v>
      </c>
      <c r="H52" s="58" t="s">
        <v>27</v>
      </c>
      <c r="I52" s="59" t="s">
        <v>28</v>
      </c>
      <c r="J52" s="89" t="s">
        <v>29</v>
      </c>
    </row>
    <row r="53" spans="2:10">
      <c r="B53" s="60" t="s">
        <v>109</v>
      </c>
      <c r="C53" s="61" t="s">
        <v>110</v>
      </c>
      <c r="D53" s="62"/>
      <c r="E53" s="90" t="str">
        <f>IF(SUM(SoucetDilu)=0,"",SUM(F53:J53)/SUM(SoucetDilu)*100)</f>
        <v/>
      </c>
      <c r="F53" s="66">
        <v>0</v>
      </c>
      <c r="G53" s="65">
        <v>0</v>
      </c>
      <c r="H53" s="66">
        <v>0</v>
      </c>
      <c r="I53" s="65">
        <v>0</v>
      </c>
      <c r="J53" s="66">
        <v>0</v>
      </c>
    </row>
    <row r="54" spans="2:10">
      <c r="B54" s="68" t="s">
        <v>145</v>
      </c>
      <c r="C54" s="69" t="s">
        <v>146</v>
      </c>
      <c r="D54" s="70"/>
      <c r="E54" s="91" t="str">
        <f>IF(SUM(SoucetDilu)=0,"",SUM(F54:J54)/SUM(SoucetDilu)*100)</f>
        <v/>
      </c>
      <c r="F54" s="74">
        <v>0</v>
      </c>
      <c r="G54" s="73">
        <v>0</v>
      </c>
      <c r="H54" s="74">
        <v>0</v>
      </c>
      <c r="I54" s="73">
        <v>0</v>
      </c>
      <c r="J54" s="74">
        <v>0</v>
      </c>
    </row>
    <row r="55" spans="2:10">
      <c r="B55" s="68" t="s">
        <v>171</v>
      </c>
      <c r="C55" s="69" t="s">
        <v>172</v>
      </c>
      <c r="D55" s="70"/>
      <c r="E55" s="91" t="str">
        <f>IF(SUM(SoucetDilu)=0,"",SUM(F55:J55)/SUM(SoucetDilu)*100)</f>
        <v/>
      </c>
      <c r="F55" s="74">
        <v>0</v>
      </c>
      <c r="G55" s="73">
        <v>0</v>
      </c>
      <c r="H55" s="74">
        <v>0</v>
      </c>
      <c r="I55" s="73">
        <v>0</v>
      </c>
      <c r="J55" s="74">
        <v>0</v>
      </c>
    </row>
    <row r="56" spans="2:10">
      <c r="B56" s="68" t="s">
        <v>186</v>
      </c>
      <c r="C56" s="69" t="s">
        <v>187</v>
      </c>
      <c r="D56" s="70"/>
      <c r="E56" s="91" t="str">
        <f>IF(SUM(SoucetDilu)=0,"",SUM(F56:J56)/SUM(SoucetDilu)*100)</f>
        <v/>
      </c>
      <c r="F56" s="74">
        <v>0</v>
      </c>
      <c r="G56" s="73">
        <v>0</v>
      </c>
      <c r="H56" s="74">
        <v>0</v>
      </c>
      <c r="I56" s="73">
        <v>0</v>
      </c>
      <c r="J56" s="74">
        <v>0</v>
      </c>
    </row>
    <row r="57" spans="2:10">
      <c r="B57" s="68" t="s">
        <v>197</v>
      </c>
      <c r="C57" s="69" t="s">
        <v>198</v>
      </c>
      <c r="D57" s="70"/>
      <c r="E57" s="91" t="str">
        <f>IF(SUM(SoucetDilu)=0,"",SUM(F57:J57)/SUM(SoucetDilu)*100)</f>
        <v/>
      </c>
      <c r="F57" s="74">
        <v>0</v>
      </c>
      <c r="G57" s="73">
        <v>0</v>
      </c>
      <c r="H57" s="74">
        <v>0</v>
      </c>
      <c r="I57" s="73">
        <v>0</v>
      </c>
      <c r="J57" s="74">
        <v>0</v>
      </c>
    </row>
    <row r="58" spans="2:10">
      <c r="B58" s="68" t="s">
        <v>221</v>
      </c>
      <c r="C58" s="69" t="s">
        <v>222</v>
      </c>
      <c r="D58" s="70"/>
      <c r="E58" s="91" t="str">
        <f>IF(SUM(SoucetDilu)=0,"",SUM(F58:J58)/SUM(SoucetDilu)*100)</f>
        <v/>
      </c>
      <c r="F58" s="74">
        <v>0</v>
      </c>
      <c r="G58" s="73">
        <v>0</v>
      </c>
      <c r="H58" s="74">
        <v>0</v>
      </c>
      <c r="I58" s="73">
        <v>0</v>
      </c>
      <c r="J58" s="74">
        <v>0</v>
      </c>
    </row>
    <row r="59" spans="2:10">
      <c r="B59" s="68" t="s">
        <v>230</v>
      </c>
      <c r="C59" s="69" t="s">
        <v>231</v>
      </c>
      <c r="D59" s="70"/>
      <c r="E59" s="91" t="str">
        <f>IF(SUM(SoucetDilu)=0,"",SUM(F59:J59)/SUM(SoucetDilu)*100)</f>
        <v/>
      </c>
      <c r="F59" s="74">
        <v>0</v>
      </c>
      <c r="G59" s="73">
        <v>0</v>
      </c>
      <c r="H59" s="74">
        <v>0</v>
      </c>
      <c r="I59" s="73">
        <v>0</v>
      </c>
      <c r="J59" s="74">
        <v>0</v>
      </c>
    </row>
    <row r="60" spans="2:10">
      <c r="B60" s="68" t="s">
        <v>244</v>
      </c>
      <c r="C60" s="69" t="s">
        <v>245</v>
      </c>
      <c r="D60" s="70"/>
      <c r="E60" s="91" t="str">
        <f>IF(SUM(SoucetDilu)=0,"",SUM(F60:J60)/SUM(SoucetDilu)*100)</f>
        <v/>
      </c>
      <c r="F60" s="74">
        <v>0</v>
      </c>
      <c r="G60" s="73">
        <v>0</v>
      </c>
      <c r="H60" s="74">
        <v>0</v>
      </c>
      <c r="I60" s="73">
        <v>0</v>
      </c>
      <c r="J60" s="74">
        <v>0</v>
      </c>
    </row>
    <row r="61" spans="2:10">
      <c r="B61" s="68" t="s">
        <v>263</v>
      </c>
      <c r="C61" s="69" t="s">
        <v>264</v>
      </c>
      <c r="D61" s="70"/>
      <c r="E61" s="91" t="str">
        <f>IF(SUM(SoucetDilu)=0,"",SUM(F61:J61)/SUM(SoucetDilu)*100)</f>
        <v/>
      </c>
      <c r="F61" s="74">
        <v>0</v>
      </c>
      <c r="G61" s="73">
        <v>0</v>
      </c>
      <c r="H61" s="74">
        <v>0</v>
      </c>
      <c r="I61" s="73">
        <v>0</v>
      </c>
      <c r="J61" s="74">
        <v>0</v>
      </c>
    </row>
    <row r="62" spans="2:10">
      <c r="B62" s="68" t="s">
        <v>268</v>
      </c>
      <c r="C62" s="69" t="s">
        <v>269</v>
      </c>
      <c r="D62" s="70"/>
      <c r="E62" s="91" t="str">
        <f>IF(SUM(SoucetDilu)=0,"",SUM(F62:J62)/SUM(SoucetDilu)*100)</f>
        <v/>
      </c>
      <c r="F62" s="74">
        <v>0</v>
      </c>
      <c r="G62" s="73">
        <v>0</v>
      </c>
      <c r="H62" s="74">
        <v>0</v>
      </c>
      <c r="I62" s="73">
        <v>0</v>
      </c>
      <c r="J62" s="74">
        <v>0</v>
      </c>
    </row>
    <row r="63" spans="2:10">
      <c r="B63" s="68" t="s">
        <v>275</v>
      </c>
      <c r="C63" s="69" t="s">
        <v>276</v>
      </c>
      <c r="D63" s="70"/>
      <c r="E63" s="91" t="str">
        <f>IF(SUM(SoucetDilu)=0,"",SUM(F63:J63)/SUM(SoucetDilu)*100)</f>
        <v/>
      </c>
      <c r="F63" s="74">
        <v>0</v>
      </c>
      <c r="G63" s="73">
        <v>0</v>
      </c>
      <c r="H63" s="74">
        <v>0</v>
      </c>
      <c r="I63" s="73">
        <v>0</v>
      </c>
      <c r="J63" s="74">
        <v>0</v>
      </c>
    </row>
    <row r="64" spans="2:10">
      <c r="B64" s="68" t="s">
        <v>293</v>
      </c>
      <c r="C64" s="69" t="s">
        <v>294</v>
      </c>
      <c r="D64" s="70"/>
      <c r="E64" s="91" t="str">
        <f>IF(SUM(SoucetDilu)=0,"",SUM(F64:J64)/SUM(SoucetDilu)*100)</f>
        <v/>
      </c>
      <c r="F64" s="74">
        <v>0</v>
      </c>
      <c r="G64" s="73">
        <v>0</v>
      </c>
      <c r="H64" s="74">
        <v>0</v>
      </c>
      <c r="I64" s="73">
        <v>0</v>
      </c>
      <c r="J64" s="74">
        <v>0</v>
      </c>
    </row>
    <row r="65" spans="2:10">
      <c r="B65" s="68" t="s">
        <v>305</v>
      </c>
      <c r="C65" s="69" t="s">
        <v>306</v>
      </c>
      <c r="D65" s="70"/>
      <c r="E65" s="91" t="str">
        <f>IF(SUM(SoucetDilu)=0,"",SUM(F65:J65)/SUM(SoucetDilu)*100)</f>
        <v/>
      </c>
      <c r="F65" s="74">
        <v>0</v>
      </c>
      <c r="G65" s="73">
        <v>0</v>
      </c>
      <c r="H65" s="74">
        <v>0</v>
      </c>
      <c r="I65" s="73">
        <v>0</v>
      </c>
      <c r="J65" s="74">
        <v>0</v>
      </c>
    </row>
    <row r="66" spans="2:10">
      <c r="B66" s="68" t="s">
        <v>315</v>
      </c>
      <c r="C66" s="69" t="s">
        <v>316</v>
      </c>
      <c r="D66" s="70"/>
      <c r="E66" s="91" t="str">
        <f>IF(SUM(SoucetDilu)=0,"",SUM(F66:J66)/SUM(SoucetDilu)*100)</f>
        <v/>
      </c>
      <c r="F66" s="74">
        <v>0</v>
      </c>
      <c r="G66" s="73">
        <v>0</v>
      </c>
      <c r="H66" s="74">
        <v>0</v>
      </c>
      <c r="I66" s="73">
        <v>0</v>
      </c>
      <c r="J66" s="74">
        <v>0</v>
      </c>
    </row>
    <row r="67" spans="2:10">
      <c r="B67" s="68" t="s">
        <v>330</v>
      </c>
      <c r="C67" s="69" t="s">
        <v>331</v>
      </c>
      <c r="D67" s="70"/>
      <c r="E67" s="91" t="str">
        <f>IF(SUM(SoucetDilu)=0,"",SUM(F67:J67)/SUM(SoucetDilu)*100)</f>
        <v/>
      </c>
      <c r="F67" s="74">
        <v>0</v>
      </c>
      <c r="G67" s="73">
        <v>0</v>
      </c>
      <c r="H67" s="74">
        <v>0</v>
      </c>
      <c r="I67" s="73">
        <v>0</v>
      </c>
      <c r="J67" s="74">
        <v>0</v>
      </c>
    </row>
    <row r="68" spans="2:10">
      <c r="B68" s="68" t="s">
        <v>396</v>
      </c>
      <c r="C68" s="69" t="s">
        <v>397</v>
      </c>
      <c r="D68" s="70"/>
      <c r="E68" s="91" t="str">
        <f>IF(SUM(SoucetDilu)=0,"",SUM(F68:J68)/SUM(SoucetDilu)*100)</f>
        <v/>
      </c>
      <c r="F68" s="74">
        <v>0</v>
      </c>
      <c r="G68" s="73">
        <v>0</v>
      </c>
      <c r="H68" s="74">
        <v>0</v>
      </c>
      <c r="I68" s="73">
        <v>0</v>
      </c>
      <c r="J68" s="74">
        <v>0</v>
      </c>
    </row>
    <row r="69" spans="2:10">
      <c r="B69" s="68" t="s">
        <v>337</v>
      </c>
      <c r="C69" s="69" t="s">
        <v>338</v>
      </c>
      <c r="D69" s="70"/>
      <c r="E69" s="91" t="str">
        <f>IF(SUM(SoucetDilu)=0,"",SUM(F69:J69)/SUM(SoucetDilu)*100)</f>
        <v/>
      </c>
      <c r="F69" s="74">
        <v>0</v>
      </c>
      <c r="G69" s="73">
        <v>0</v>
      </c>
      <c r="H69" s="74">
        <v>0</v>
      </c>
      <c r="I69" s="73">
        <v>0</v>
      </c>
      <c r="J69" s="74">
        <v>0</v>
      </c>
    </row>
    <row r="70" spans="2:10">
      <c r="B70" s="68" t="s">
        <v>370</v>
      </c>
      <c r="C70" s="69" t="s">
        <v>371</v>
      </c>
      <c r="D70" s="70"/>
      <c r="E70" s="91" t="str">
        <f>IF(SUM(SoucetDilu)=0,"",SUM(F70:J70)/SUM(SoucetDilu)*100)</f>
        <v/>
      </c>
      <c r="F70" s="74">
        <v>0</v>
      </c>
      <c r="G70" s="73">
        <v>0</v>
      </c>
      <c r="H70" s="74">
        <v>0</v>
      </c>
      <c r="I70" s="73">
        <v>0</v>
      </c>
      <c r="J70" s="74">
        <v>0</v>
      </c>
    </row>
    <row r="71" spans="2:10">
      <c r="B71" s="68" t="s">
        <v>376</v>
      </c>
      <c r="C71" s="69" t="s">
        <v>377</v>
      </c>
      <c r="D71" s="70"/>
      <c r="E71" s="91" t="str">
        <f>IF(SUM(SoucetDilu)=0,"",SUM(F71:J71)/SUM(SoucetDilu)*100)</f>
        <v/>
      </c>
      <c r="F71" s="74">
        <v>0</v>
      </c>
      <c r="G71" s="73">
        <v>0</v>
      </c>
      <c r="H71" s="74">
        <v>0</v>
      </c>
      <c r="I71" s="73">
        <v>0</v>
      </c>
      <c r="J71" s="74">
        <v>0</v>
      </c>
    </row>
    <row r="72" spans="2:10">
      <c r="B72" s="68" t="s">
        <v>381</v>
      </c>
      <c r="C72" s="69" t="s">
        <v>382</v>
      </c>
      <c r="D72" s="70"/>
      <c r="E72" s="91" t="str">
        <f>IF(SUM(SoucetDilu)=0,"",SUM(F72:J72)/SUM(SoucetDilu)*100)</f>
        <v/>
      </c>
      <c r="F72" s="74">
        <v>0</v>
      </c>
      <c r="G72" s="73">
        <v>0</v>
      </c>
      <c r="H72" s="74">
        <v>0</v>
      </c>
      <c r="I72" s="73">
        <v>0</v>
      </c>
      <c r="J72" s="74">
        <v>0</v>
      </c>
    </row>
    <row r="73" spans="2:10">
      <c r="B73" s="68" t="s">
        <v>386</v>
      </c>
      <c r="C73" s="69" t="s">
        <v>387</v>
      </c>
      <c r="D73" s="70"/>
      <c r="E73" s="91" t="str">
        <f>IF(SUM(SoucetDilu)=0,"",SUM(F73:J73)/SUM(SoucetDilu)*100)</f>
        <v/>
      </c>
      <c r="F73" s="74">
        <v>0</v>
      </c>
      <c r="G73" s="73">
        <v>0</v>
      </c>
      <c r="H73" s="74">
        <v>0</v>
      </c>
      <c r="I73" s="73">
        <v>0</v>
      </c>
      <c r="J73" s="74">
        <v>0</v>
      </c>
    </row>
    <row r="74" spans="2:10">
      <c r="B74" s="68" t="s">
        <v>391</v>
      </c>
      <c r="C74" s="69" t="s">
        <v>392</v>
      </c>
      <c r="D74" s="70"/>
      <c r="E74" s="91" t="str">
        <f>IF(SUM(SoucetDilu)=0,"",SUM(F74:J74)/SUM(SoucetDilu)*100)</f>
        <v/>
      </c>
      <c r="F74" s="74">
        <v>0</v>
      </c>
      <c r="G74" s="73">
        <v>0</v>
      </c>
      <c r="H74" s="74">
        <v>0</v>
      </c>
      <c r="I74" s="73">
        <v>0</v>
      </c>
      <c r="J74" s="74">
        <v>0</v>
      </c>
    </row>
    <row r="75" spans="2:10">
      <c r="B75" s="68" t="s">
        <v>403</v>
      </c>
      <c r="C75" s="69" t="s">
        <v>404</v>
      </c>
      <c r="D75" s="70"/>
      <c r="E75" s="91" t="str">
        <f>IF(SUM(SoucetDilu)=0,"",SUM(F75:J75)/SUM(SoucetDilu)*100)</f>
        <v/>
      </c>
      <c r="F75" s="74">
        <v>0</v>
      </c>
      <c r="G75" s="73">
        <v>0</v>
      </c>
      <c r="H75" s="74">
        <v>0</v>
      </c>
      <c r="I75" s="73">
        <v>0</v>
      </c>
      <c r="J75" s="74">
        <v>0</v>
      </c>
    </row>
    <row r="76" spans="2:10">
      <c r="B76" s="75" t="s">
        <v>19</v>
      </c>
      <c r="C76" s="76"/>
      <c r="D76" s="77"/>
      <c r="E76" s="92" t="str">
        <f>IF(SUM(SoucetDilu)=0,"",SUM(F76:J76)/SUM(SoucetDilu)*100)</f>
        <v/>
      </c>
      <c r="F76" s="79">
        <f>SUM(F53:F75)</f>
        <v>0</v>
      </c>
      <c r="G76" s="88">
        <f>SUM(G53:G75)</f>
        <v>0</v>
      </c>
      <c r="H76" s="79">
        <f>SUM(H53:H75)</f>
        <v>0</v>
      </c>
      <c r="I76" s="88">
        <f>SUM(I53:I75)</f>
        <v>0</v>
      </c>
      <c r="J76" s="79">
        <f>SUM(J53:J75)</f>
        <v>0</v>
      </c>
    </row>
    <row r="78" spans="2:10" ht="2.25" customHeight="1"/>
    <row r="79" spans="2:10" ht="1.5" customHeight="1"/>
    <row r="80" spans="2:10" ht="0.75" customHeight="1"/>
    <row r="81" spans="2:10" ht="0.75" customHeight="1"/>
    <row r="82" spans="2:10" ht="0.75" customHeight="1"/>
    <row r="83" spans="2:10" ht="18">
      <c r="B83" s="13" t="s">
        <v>30</v>
      </c>
      <c r="C83" s="53"/>
      <c r="D83" s="53"/>
      <c r="E83" s="53"/>
      <c r="F83" s="53"/>
      <c r="G83" s="53"/>
      <c r="H83" s="53"/>
      <c r="I83" s="53"/>
      <c r="J83" s="53"/>
    </row>
    <row r="85" spans="2:10">
      <c r="B85" s="55" t="s">
        <v>31</v>
      </c>
      <c r="C85" s="56"/>
      <c r="D85" s="56"/>
      <c r="E85" s="93"/>
      <c r="F85" s="94"/>
      <c r="G85" s="59"/>
      <c r="H85" s="58" t="s">
        <v>17</v>
      </c>
      <c r="I85" s="1"/>
      <c r="J85" s="1"/>
    </row>
    <row r="86" spans="2:10">
      <c r="B86" s="60" t="s">
        <v>155</v>
      </c>
      <c r="C86" s="61"/>
      <c r="D86" s="62"/>
      <c r="E86" s="95"/>
      <c r="F86" s="96"/>
      <c r="G86" s="65"/>
      <c r="H86" s="66">
        <v>0</v>
      </c>
      <c r="I86" s="1"/>
      <c r="J86" s="1"/>
    </row>
    <row r="87" spans="2:10">
      <c r="B87" s="68" t="s">
        <v>156</v>
      </c>
      <c r="C87" s="69"/>
      <c r="D87" s="70"/>
      <c r="E87" s="97"/>
      <c r="F87" s="98"/>
      <c r="G87" s="73"/>
      <c r="H87" s="74">
        <v>0</v>
      </c>
      <c r="I87" s="1"/>
      <c r="J87" s="1"/>
    </row>
    <row r="88" spans="2:10">
      <c r="B88" s="68" t="s">
        <v>157</v>
      </c>
      <c r="C88" s="69"/>
      <c r="D88" s="70"/>
      <c r="E88" s="97"/>
      <c r="F88" s="98"/>
      <c r="G88" s="73"/>
      <c r="H88" s="74">
        <v>0</v>
      </c>
      <c r="I88" s="1"/>
      <c r="J88" s="1"/>
    </row>
    <row r="89" spans="2:10">
      <c r="B89" s="68" t="s">
        <v>158</v>
      </c>
      <c r="C89" s="69"/>
      <c r="D89" s="70"/>
      <c r="E89" s="97"/>
      <c r="F89" s="98"/>
      <c r="G89" s="73"/>
      <c r="H89" s="74">
        <v>0</v>
      </c>
      <c r="I89" s="1"/>
      <c r="J89" s="1"/>
    </row>
    <row r="90" spans="2:10">
      <c r="B90" s="68" t="s">
        <v>159</v>
      </c>
      <c r="C90" s="69"/>
      <c r="D90" s="70"/>
      <c r="E90" s="97"/>
      <c r="F90" s="98"/>
      <c r="G90" s="73"/>
      <c r="H90" s="74">
        <v>0</v>
      </c>
      <c r="I90" s="1"/>
      <c r="J90" s="1"/>
    </row>
    <row r="91" spans="2:10">
      <c r="B91" s="68" t="s">
        <v>160</v>
      </c>
      <c r="C91" s="69"/>
      <c r="D91" s="70"/>
      <c r="E91" s="97"/>
      <c r="F91" s="98"/>
      <c r="G91" s="73"/>
      <c r="H91" s="74">
        <v>0</v>
      </c>
      <c r="I91" s="1"/>
      <c r="J91" s="1"/>
    </row>
    <row r="92" spans="2:10">
      <c r="B92" s="68" t="s">
        <v>161</v>
      </c>
      <c r="C92" s="69"/>
      <c r="D92" s="70"/>
      <c r="E92" s="97"/>
      <c r="F92" s="98"/>
      <c r="G92" s="73"/>
      <c r="H92" s="74">
        <v>0</v>
      </c>
      <c r="I92" s="1"/>
      <c r="J92" s="1"/>
    </row>
    <row r="93" spans="2:10">
      <c r="B93" s="68" t="s">
        <v>162</v>
      </c>
      <c r="C93" s="69"/>
      <c r="D93" s="70"/>
      <c r="E93" s="97"/>
      <c r="F93" s="98"/>
      <c r="G93" s="73"/>
      <c r="H93" s="74">
        <v>0</v>
      </c>
      <c r="I93" s="1"/>
      <c r="J93" s="1"/>
    </row>
    <row r="94" spans="2:10">
      <c r="B94" s="75" t="s">
        <v>19</v>
      </c>
      <c r="C94" s="76"/>
      <c r="D94" s="77"/>
      <c r="E94" s="99"/>
      <c r="F94" s="100"/>
      <c r="G94" s="88"/>
      <c r="H94" s="79">
        <f>SUM(H86:H93)</f>
        <v>0</v>
      </c>
      <c r="I94" s="1"/>
      <c r="J94" s="1"/>
    </row>
    <row r="95" spans="2:10">
      <c r="I95" s="1"/>
      <c r="J95" s="1"/>
    </row>
  </sheetData>
  <sortState ref="B831:K853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4"/>
  <dimension ref="A1:CB254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02 38-2019 Rek'!H1</f>
        <v>38-2019</v>
      </c>
      <c r="G3" s="268"/>
    </row>
    <row r="4" spans="1:80" ht="13.5" thickBot="1">
      <c r="A4" s="269" t="s">
        <v>76</v>
      </c>
      <c r="B4" s="214"/>
      <c r="C4" s="215" t="s">
        <v>415</v>
      </c>
      <c r="D4" s="270"/>
      <c r="E4" s="271" t="str">
        <f>'SO 02 38-2019 Rek'!G2</f>
        <v>Stanoviště ST 3- Zborovská 2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416</v>
      </c>
      <c r="C8" s="295" t="s">
        <v>417</v>
      </c>
      <c r="D8" s="296" t="s">
        <v>249</v>
      </c>
      <c r="E8" s="297">
        <v>6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-0.22500000000000001</v>
      </c>
      <c r="K8" s="300">
        <f>E8*J8</f>
        <v>-1.35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2"/>
      <c r="C9" s="303" t="s">
        <v>418</v>
      </c>
      <c r="D9" s="304"/>
      <c r="E9" s="304"/>
      <c r="F9" s="304"/>
      <c r="G9" s="305"/>
      <c r="I9" s="306"/>
      <c r="K9" s="306"/>
      <c r="L9" s="307" t="s">
        <v>418</v>
      </c>
      <c r="O9" s="292">
        <v>3</v>
      </c>
    </row>
    <row r="10" spans="1:80">
      <c r="A10" s="293">
        <v>2</v>
      </c>
      <c r="B10" s="294" t="s">
        <v>419</v>
      </c>
      <c r="C10" s="295" t="s">
        <v>420</v>
      </c>
      <c r="D10" s="296" t="s">
        <v>249</v>
      </c>
      <c r="E10" s="297">
        <v>6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-0.44</v>
      </c>
      <c r="K10" s="300">
        <f>E10*J10</f>
        <v>-2.64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293">
        <v>3</v>
      </c>
      <c r="B11" s="294" t="s">
        <v>421</v>
      </c>
      <c r="C11" s="295" t="s">
        <v>422</v>
      </c>
      <c r="D11" s="296" t="s">
        <v>249</v>
      </c>
      <c r="E11" s="297">
        <v>33.5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>
        <v>-0.55000000000000004</v>
      </c>
      <c r="K11" s="300">
        <f>E11*J11</f>
        <v>-18.425000000000001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293">
        <v>4</v>
      </c>
      <c r="B12" s="294" t="s">
        <v>423</v>
      </c>
      <c r="C12" s="295" t="s">
        <v>424</v>
      </c>
      <c r="D12" s="296" t="s">
        <v>249</v>
      </c>
      <c r="E12" s="297">
        <v>33.5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-0.17599999999999999</v>
      </c>
      <c r="K12" s="300">
        <f>E12*J12</f>
        <v>-5.8959999999999999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293">
        <v>5</v>
      </c>
      <c r="B13" s="294" t="s">
        <v>425</v>
      </c>
      <c r="C13" s="295" t="s">
        <v>426</v>
      </c>
      <c r="D13" s="296" t="s">
        <v>249</v>
      </c>
      <c r="E13" s="297">
        <v>33.5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-0.30609999999999998</v>
      </c>
      <c r="K13" s="300">
        <f>E13*J13</f>
        <v>-10.254349999999999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293">
        <v>6</v>
      </c>
      <c r="B14" s="294" t="s">
        <v>427</v>
      </c>
      <c r="C14" s="295" t="s">
        <v>428</v>
      </c>
      <c r="D14" s="296" t="s">
        <v>249</v>
      </c>
      <c r="E14" s="297">
        <v>6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-0.35759999999999997</v>
      </c>
      <c r="K14" s="300">
        <f>E14*J14</f>
        <v>-2.1456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293">
        <v>7</v>
      </c>
      <c r="B15" s="294" t="s">
        <v>174</v>
      </c>
      <c r="C15" s="295" t="s">
        <v>175</v>
      </c>
      <c r="D15" s="296" t="s">
        <v>176</v>
      </c>
      <c r="E15" s="297">
        <v>7.3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-0.27</v>
      </c>
      <c r="K15" s="300">
        <f>E15*J15</f>
        <v>-1.9710000000000001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293">
        <v>8</v>
      </c>
      <c r="B16" s="294" t="s">
        <v>177</v>
      </c>
      <c r="C16" s="295" t="s">
        <v>178</v>
      </c>
      <c r="D16" s="296" t="s">
        <v>176</v>
      </c>
      <c r="E16" s="297">
        <v>7.3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-0.115</v>
      </c>
      <c r="K16" s="300">
        <f>E16*J16</f>
        <v>-0.83950000000000002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2"/>
      <c r="C17" s="303" t="s">
        <v>179</v>
      </c>
      <c r="D17" s="304"/>
      <c r="E17" s="304"/>
      <c r="F17" s="304"/>
      <c r="G17" s="305"/>
      <c r="I17" s="306"/>
      <c r="K17" s="306"/>
      <c r="L17" s="307" t="s">
        <v>179</v>
      </c>
      <c r="O17" s="292">
        <v>3</v>
      </c>
    </row>
    <row r="18" spans="1:80">
      <c r="A18" s="293">
        <v>9</v>
      </c>
      <c r="B18" s="294" t="s">
        <v>180</v>
      </c>
      <c r="C18" s="295" t="s">
        <v>181</v>
      </c>
      <c r="D18" s="296" t="s">
        <v>182</v>
      </c>
      <c r="E18" s="297">
        <v>10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293">
        <v>10</v>
      </c>
      <c r="B19" s="294" t="s">
        <v>183</v>
      </c>
      <c r="C19" s="295" t="s">
        <v>184</v>
      </c>
      <c r="D19" s="296" t="s">
        <v>185</v>
      </c>
      <c r="E19" s="297">
        <v>10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316"/>
      <c r="B20" s="317" t="s">
        <v>99</v>
      </c>
      <c r="C20" s="318" t="s">
        <v>173</v>
      </c>
      <c r="D20" s="319"/>
      <c r="E20" s="320"/>
      <c r="F20" s="321"/>
      <c r="G20" s="322">
        <f>SUM(G7:G19)</f>
        <v>0</v>
      </c>
      <c r="H20" s="323"/>
      <c r="I20" s="324">
        <f>SUM(I7:I19)</f>
        <v>0</v>
      </c>
      <c r="J20" s="323"/>
      <c r="K20" s="324">
        <f>SUM(K7:K19)</f>
        <v>-43.521450000000002</v>
      </c>
      <c r="O20" s="292">
        <v>4</v>
      </c>
      <c r="BA20" s="325">
        <f>SUM(BA7:BA19)</f>
        <v>0</v>
      </c>
      <c r="BB20" s="325">
        <f>SUM(BB7:BB19)</f>
        <v>0</v>
      </c>
      <c r="BC20" s="325">
        <f>SUM(BC7:BC19)</f>
        <v>0</v>
      </c>
      <c r="BD20" s="325">
        <f>SUM(BD7:BD19)</f>
        <v>0</v>
      </c>
      <c r="BE20" s="325">
        <f>SUM(BE7:BE19)</f>
        <v>0</v>
      </c>
    </row>
    <row r="21" spans="1:80">
      <c r="A21" s="282" t="s">
        <v>97</v>
      </c>
      <c r="B21" s="283" t="s">
        <v>197</v>
      </c>
      <c r="C21" s="284" t="s">
        <v>198</v>
      </c>
      <c r="D21" s="285"/>
      <c r="E21" s="286"/>
      <c r="F21" s="286"/>
      <c r="G21" s="287"/>
      <c r="H21" s="288"/>
      <c r="I21" s="289"/>
      <c r="J21" s="290"/>
      <c r="K21" s="291"/>
      <c r="O21" s="292">
        <v>1</v>
      </c>
    </row>
    <row r="22" spans="1:80">
      <c r="A22" s="293">
        <v>11</v>
      </c>
      <c r="B22" s="294" t="s">
        <v>200</v>
      </c>
      <c r="C22" s="295" t="s">
        <v>201</v>
      </c>
      <c r="D22" s="296" t="s">
        <v>170</v>
      </c>
      <c r="E22" s="297">
        <v>19.731999999999999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301"/>
      <c r="B23" s="308"/>
      <c r="C23" s="337" t="s">
        <v>202</v>
      </c>
      <c r="D23" s="310"/>
      <c r="E23" s="336">
        <v>0</v>
      </c>
      <c r="F23" s="312"/>
      <c r="G23" s="313"/>
      <c r="H23" s="314"/>
      <c r="I23" s="306"/>
      <c r="J23" s="315"/>
      <c r="K23" s="306"/>
      <c r="M23" s="307" t="s">
        <v>202</v>
      </c>
      <c r="O23" s="292"/>
    </row>
    <row r="24" spans="1:80">
      <c r="A24" s="301"/>
      <c r="B24" s="308"/>
      <c r="C24" s="337" t="s">
        <v>429</v>
      </c>
      <c r="D24" s="310"/>
      <c r="E24" s="336">
        <v>52.863999999999997</v>
      </c>
      <c r="F24" s="312"/>
      <c r="G24" s="313"/>
      <c r="H24" s="314"/>
      <c r="I24" s="306"/>
      <c r="J24" s="315"/>
      <c r="K24" s="306"/>
      <c r="M24" s="307" t="s">
        <v>429</v>
      </c>
      <c r="O24" s="292"/>
    </row>
    <row r="25" spans="1:80">
      <c r="A25" s="301"/>
      <c r="B25" s="308"/>
      <c r="C25" s="337" t="s">
        <v>430</v>
      </c>
      <c r="D25" s="310"/>
      <c r="E25" s="336">
        <v>-13.4</v>
      </c>
      <c r="F25" s="312"/>
      <c r="G25" s="313"/>
      <c r="H25" s="314"/>
      <c r="I25" s="306"/>
      <c r="J25" s="315"/>
      <c r="K25" s="306"/>
      <c r="M25" s="307" t="s">
        <v>430</v>
      </c>
      <c r="O25" s="292"/>
    </row>
    <row r="26" spans="1:80">
      <c r="A26" s="301"/>
      <c r="B26" s="308"/>
      <c r="C26" s="337" t="s">
        <v>206</v>
      </c>
      <c r="D26" s="310"/>
      <c r="E26" s="336">
        <v>39.463999999999999</v>
      </c>
      <c r="F26" s="312"/>
      <c r="G26" s="313"/>
      <c r="H26" s="314"/>
      <c r="I26" s="306"/>
      <c r="J26" s="315"/>
      <c r="K26" s="306"/>
      <c r="M26" s="307" t="s">
        <v>206</v>
      </c>
      <c r="O26" s="292"/>
    </row>
    <row r="27" spans="1:80">
      <c r="A27" s="301"/>
      <c r="B27" s="308"/>
      <c r="C27" s="309" t="s">
        <v>431</v>
      </c>
      <c r="D27" s="310"/>
      <c r="E27" s="311">
        <v>19.731999999999999</v>
      </c>
      <c r="F27" s="312"/>
      <c r="G27" s="313"/>
      <c r="H27" s="314"/>
      <c r="I27" s="306"/>
      <c r="J27" s="315"/>
      <c r="K27" s="306"/>
      <c r="M27" s="307" t="s">
        <v>431</v>
      </c>
      <c r="O27" s="292"/>
    </row>
    <row r="28" spans="1:80">
      <c r="A28" s="293">
        <v>12</v>
      </c>
      <c r="B28" s="294" t="s">
        <v>208</v>
      </c>
      <c r="C28" s="295" t="s">
        <v>209</v>
      </c>
      <c r="D28" s="296" t="s">
        <v>170</v>
      </c>
      <c r="E28" s="297">
        <v>15.785600000000001</v>
      </c>
      <c r="F28" s="297">
        <v>0</v>
      </c>
      <c r="G28" s="298">
        <f>E28*F28</f>
        <v>0</v>
      </c>
      <c r="H28" s="299">
        <v>0</v>
      </c>
      <c r="I28" s="300">
        <f>E28*H28</f>
        <v>0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301"/>
      <c r="B29" s="302"/>
      <c r="C29" s="303" t="s">
        <v>210</v>
      </c>
      <c r="D29" s="304"/>
      <c r="E29" s="304"/>
      <c r="F29" s="304"/>
      <c r="G29" s="305"/>
      <c r="I29" s="306"/>
      <c r="K29" s="306"/>
      <c r="L29" s="307" t="s">
        <v>210</v>
      </c>
      <c r="O29" s="292">
        <v>3</v>
      </c>
    </row>
    <row r="30" spans="1:80">
      <c r="A30" s="301"/>
      <c r="B30" s="302"/>
      <c r="C30" s="303" t="s">
        <v>211</v>
      </c>
      <c r="D30" s="304"/>
      <c r="E30" s="304"/>
      <c r="F30" s="304"/>
      <c r="G30" s="305"/>
      <c r="I30" s="306"/>
      <c r="K30" s="306"/>
      <c r="L30" s="307" t="s">
        <v>211</v>
      </c>
      <c r="O30" s="292">
        <v>3</v>
      </c>
    </row>
    <row r="31" spans="1:80">
      <c r="A31" s="301"/>
      <c r="B31" s="302"/>
      <c r="C31" s="303" t="s">
        <v>212</v>
      </c>
      <c r="D31" s="304"/>
      <c r="E31" s="304"/>
      <c r="F31" s="304"/>
      <c r="G31" s="305"/>
      <c r="I31" s="306"/>
      <c r="K31" s="306"/>
      <c r="L31" s="307" t="s">
        <v>212</v>
      </c>
      <c r="O31" s="292">
        <v>3</v>
      </c>
    </row>
    <row r="32" spans="1:80">
      <c r="A32" s="301"/>
      <c r="B32" s="302"/>
      <c r="C32" s="303"/>
      <c r="D32" s="304"/>
      <c r="E32" s="304"/>
      <c r="F32" s="304"/>
      <c r="G32" s="305"/>
      <c r="I32" s="306"/>
      <c r="K32" s="306"/>
      <c r="L32" s="307"/>
      <c r="O32" s="292">
        <v>3</v>
      </c>
    </row>
    <row r="33" spans="1:80">
      <c r="A33" s="301"/>
      <c r="B33" s="308"/>
      <c r="C33" s="337" t="s">
        <v>202</v>
      </c>
      <c r="D33" s="310"/>
      <c r="E33" s="336">
        <v>0</v>
      </c>
      <c r="F33" s="312"/>
      <c r="G33" s="313"/>
      <c r="H33" s="314"/>
      <c r="I33" s="306"/>
      <c r="J33" s="315"/>
      <c r="K33" s="306"/>
      <c r="M33" s="307" t="s">
        <v>202</v>
      </c>
      <c r="O33" s="292"/>
    </row>
    <row r="34" spans="1:80">
      <c r="A34" s="301"/>
      <c r="B34" s="308"/>
      <c r="C34" s="337" t="s">
        <v>429</v>
      </c>
      <c r="D34" s="310"/>
      <c r="E34" s="336">
        <v>52.863999999999997</v>
      </c>
      <c r="F34" s="312"/>
      <c r="G34" s="313"/>
      <c r="H34" s="314"/>
      <c r="I34" s="306"/>
      <c r="J34" s="315"/>
      <c r="K34" s="306"/>
      <c r="M34" s="307" t="s">
        <v>429</v>
      </c>
      <c r="O34" s="292"/>
    </row>
    <row r="35" spans="1:80">
      <c r="A35" s="301"/>
      <c r="B35" s="308"/>
      <c r="C35" s="337" t="s">
        <v>430</v>
      </c>
      <c r="D35" s="310"/>
      <c r="E35" s="336">
        <v>-13.4</v>
      </c>
      <c r="F35" s="312"/>
      <c r="G35" s="313"/>
      <c r="H35" s="314"/>
      <c r="I35" s="306"/>
      <c r="J35" s="315"/>
      <c r="K35" s="306"/>
      <c r="M35" s="307" t="s">
        <v>430</v>
      </c>
      <c r="O35" s="292"/>
    </row>
    <row r="36" spans="1:80">
      <c r="A36" s="301"/>
      <c r="B36" s="308"/>
      <c r="C36" s="337" t="s">
        <v>206</v>
      </c>
      <c r="D36" s="310"/>
      <c r="E36" s="336">
        <v>39.463999999999999</v>
      </c>
      <c r="F36" s="312"/>
      <c r="G36" s="313"/>
      <c r="H36" s="314"/>
      <c r="I36" s="306"/>
      <c r="J36" s="315"/>
      <c r="K36" s="306"/>
      <c r="M36" s="307" t="s">
        <v>206</v>
      </c>
      <c r="O36" s="292"/>
    </row>
    <row r="37" spans="1:80">
      <c r="A37" s="301"/>
      <c r="B37" s="308"/>
      <c r="C37" s="309" t="s">
        <v>432</v>
      </c>
      <c r="D37" s="310"/>
      <c r="E37" s="311">
        <v>15.785600000000001</v>
      </c>
      <c r="F37" s="312"/>
      <c r="G37" s="313"/>
      <c r="H37" s="314"/>
      <c r="I37" s="306"/>
      <c r="J37" s="315"/>
      <c r="K37" s="306"/>
      <c r="M37" s="307" t="s">
        <v>432</v>
      </c>
      <c r="O37" s="292"/>
    </row>
    <row r="38" spans="1:80">
      <c r="A38" s="293">
        <v>13</v>
      </c>
      <c r="B38" s="294" t="s">
        <v>214</v>
      </c>
      <c r="C38" s="295" t="s">
        <v>215</v>
      </c>
      <c r="D38" s="296" t="s">
        <v>170</v>
      </c>
      <c r="E38" s="297">
        <v>15.785600000000001</v>
      </c>
      <c r="F38" s="297">
        <v>0</v>
      </c>
      <c r="G38" s="298">
        <f>E38*F38</f>
        <v>0</v>
      </c>
      <c r="H38" s="299">
        <v>0</v>
      </c>
      <c r="I38" s="300">
        <f>E38*H38</f>
        <v>0</v>
      </c>
      <c r="J38" s="299">
        <v>0</v>
      </c>
      <c r="K38" s="300">
        <f>E38*J38</f>
        <v>0</v>
      </c>
      <c r="O38" s="292">
        <v>2</v>
      </c>
      <c r="AA38" s="261">
        <v>1</v>
      </c>
      <c r="AB38" s="261">
        <v>1</v>
      </c>
      <c r="AC38" s="261">
        <v>1</v>
      </c>
      <c r="AZ38" s="261">
        <v>1</v>
      </c>
      <c r="BA38" s="261">
        <f>IF(AZ38=1,G38,0)</f>
        <v>0</v>
      </c>
      <c r="BB38" s="261">
        <f>IF(AZ38=2,G38,0)</f>
        <v>0</v>
      </c>
      <c r="BC38" s="261">
        <f>IF(AZ38=3,G38,0)</f>
        <v>0</v>
      </c>
      <c r="BD38" s="261">
        <f>IF(AZ38=4,G38,0)</f>
        <v>0</v>
      </c>
      <c r="BE38" s="261">
        <f>IF(AZ38=5,G38,0)</f>
        <v>0</v>
      </c>
      <c r="CA38" s="292">
        <v>1</v>
      </c>
      <c r="CB38" s="292">
        <v>1</v>
      </c>
    </row>
    <row r="39" spans="1:80">
      <c r="A39" s="293">
        <v>14</v>
      </c>
      <c r="B39" s="294" t="s">
        <v>216</v>
      </c>
      <c r="C39" s="295" t="s">
        <v>217</v>
      </c>
      <c r="D39" s="296" t="s">
        <v>170</v>
      </c>
      <c r="E39" s="297">
        <v>3.9464000000000001</v>
      </c>
      <c r="F39" s="297">
        <v>0</v>
      </c>
      <c r="G39" s="298">
        <f>E39*F39</f>
        <v>0</v>
      </c>
      <c r="H39" s="299">
        <v>0</v>
      </c>
      <c r="I39" s="300">
        <f>E39*H39</f>
        <v>0</v>
      </c>
      <c r="J39" s="299">
        <v>0</v>
      </c>
      <c r="K39" s="300">
        <f>E39*J39</f>
        <v>0</v>
      </c>
      <c r="O39" s="292">
        <v>2</v>
      </c>
      <c r="AA39" s="261">
        <v>1</v>
      </c>
      <c r="AB39" s="261">
        <v>1</v>
      </c>
      <c r="AC39" s="261">
        <v>1</v>
      </c>
      <c r="AZ39" s="261">
        <v>1</v>
      </c>
      <c r="BA39" s="261">
        <f>IF(AZ39=1,G39,0)</f>
        <v>0</v>
      </c>
      <c r="BB39" s="261">
        <f>IF(AZ39=2,G39,0)</f>
        <v>0</v>
      </c>
      <c r="BC39" s="261">
        <f>IF(AZ39=3,G39,0)</f>
        <v>0</v>
      </c>
      <c r="BD39" s="261">
        <f>IF(AZ39=4,G39,0)</f>
        <v>0</v>
      </c>
      <c r="BE39" s="261">
        <f>IF(AZ39=5,G39,0)</f>
        <v>0</v>
      </c>
      <c r="CA39" s="292">
        <v>1</v>
      </c>
      <c r="CB39" s="292">
        <v>1</v>
      </c>
    </row>
    <row r="40" spans="1:80">
      <c r="A40" s="301"/>
      <c r="B40" s="308"/>
      <c r="C40" s="337" t="s">
        <v>202</v>
      </c>
      <c r="D40" s="310"/>
      <c r="E40" s="336">
        <v>0</v>
      </c>
      <c r="F40" s="312"/>
      <c r="G40" s="313"/>
      <c r="H40" s="314"/>
      <c r="I40" s="306"/>
      <c r="J40" s="315"/>
      <c r="K40" s="306"/>
      <c r="M40" s="307" t="s">
        <v>202</v>
      </c>
      <c r="O40" s="292"/>
    </row>
    <row r="41" spans="1:80">
      <c r="A41" s="301"/>
      <c r="B41" s="308"/>
      <c r="C41" s="337" t="s">
        <v>429</v>
      </c>
      <c r="D41" s="310"/>
      <c r="E41" s="336">
        <v>52.863999999999997</v>
      </c>
      <c r="F41" s="312"/>
      <c r="G41" s="313"/>
      <c r="H41" s="314"/>
      <c r="I41" s="306"/>
      <c r="J41" s="315"/>
      <c r="K41" s="306"/>
      <c r="M41" s="307" t="s">
        <v>429</v>
      </c>
      <c r="O41" s="292"/>
    </row>
    <row r="42" spans="1:80">
      <c r="A42" s="301"/>
      <c r="B42" s="308"/>
      <c r="C42" s="337" t="s">
        <v>430</v>
      </c>
      <c r="D42" s="310"/>
      <c r="E42" s="336">
        <v>-13.4</v>
      </c>
      <c r="F42" s="312"/>
      <c r="G42" s="313"/>
      <c r="H42" s="314"/>
      <c r="I42" s="306"/>
      <c r="J42" s="315"/>
      <c r="K42" s="306"/>
      <c r="M42" s="307" t="s">
        <v>430</v>
      </c>
      <c r="O42" s="292"/>
    </row>
    <row r="43" spans="1:80">
      <c r="A43" s="301"/>
      <c r="B43" s="308"/>
      <c r="C43" s="337" t="s">
        <v>206</v>
      </c>
      <c r="D43" s="310"/>
      <c r="E43" s="336">
        <v>39.463999999999999</v>
      </c>
      <c r="F43" s="312"/>
      <c r="G43" s="313"/>
      <c r="H43" s="314"/>
      <c r="I43" s="306"/>
      <c r="J43" s="315"/>
      <c r="K43" s="306"/>
      <c r="M43" s="307" t="s">
        <v>206</v>
      </c>
      <c r="O43" s="292"/>
    </row>
    <row r="44" spans="1:80">
      <c r="A44" s="301"/>
      <c r="B44" s="308"/>
      <c r="C44" s="309" t="s">
        <v>433</v>
      </c>
      <c r="D44" s="310"/>
      <c r="E44" s="311">
        <v>3.9464000000000001</v>
      </c>
      <c r="F44" s="312"/>
      <c r="G44" s="313"/>
      <c r="H44" s="314"/>
      <c r="I44" s="306"/>
      <c r="J44" s="315"/>
      <c r="K44" s="306"/>
      <c r="M44" s="307" t="s">
        <v>433</v>
      </c>
      <c r="O44" s="292"/>
    </row>
    <row r="45" spans="1:80">
      <c r="A45" s="293">
        <v>15</v>
      </c>
      <c r="B45" s="294" t="s">
        <v>219</v>
      </c>
      <c r="C45" s="295" t="s">
        <v>220</v>
      </c>
      <c r="D45" s="296" t="s">
        <v>170</v>
      </c>
      <c r="E45" s="297">
        <v>3.9464000000000001</v>
      </c>
      <c r="F45" s="297">
        <v>0</v>
      </c>
      <c r="G45" s="298">
        <f>E45*F45</f>
        <v>0</v>
      </c>
      <c r="H45" s="299">
        <v>0</v>
      </c>
      <c r="I45" s="300">
        <f>E45*H45</f>
        <v>0</v>
      </c>
      <c r="J45" s="299">
        <v>0</v>
      </c>
      <c r="K45" s="300">
        <f>E45*J45</f>
        <v>0</v>
      </c>
      <c r="O45" s="292">
        <v>2</v>
      </c>
      <c r="AA45" s="261">
        <v>1</v>
      </c>
      <c r="AB45" s="261">
        <v>1</v>
      </c>
      <c r="AC45" s="261">
        <v>1</v>
      </c>
      <c r="AZ45" s="261">
        <v>1</v>
      </c>
      <c r="BA45" s="261">
        <f>IF(AZ45=1,G45,0)</f>
        <v>0</v>
      </c>
      <c r="BB45" s="261">
        <f>IF(AZ45=2,G45,0)</f>
        <v>0</v>
      </c>
      <c r="BC45" s="261">
        <f>IF(AZ45=3,G45,0)</f>
        <v>0</v>
      </c>
      <c r="BD45" s="261">
        <f>IF(AZ45=4,G45,0)</f>
        <v>0</v>
      </c>
      <c r="BE45" s="261">
        <f>IF(AZ45=5,G45,0)</f>
        <v>0</v>
      </c>
      <c r="CA45" s="292">
        <v>1</v>
      </c>
      <c r="CB45" s="292">
        <v>1</v>
      </c>
    </row>
    <row r="46" spans="1:80">
      <c r="A46" s="316"/>
      <c r="B46" s="317" t="s">
        <v>99</v>
      </c>
      <c r="C46" s="318" t="s">
        <v>199</v>
      </c>
      <c r="D46" s="319"/>
      <c r="E46" s="320"/>
      <c r="F46" s="321"/>
      <c r="G46" s="322">
        <f>SUM(G21:G45)</f>
        <v>0</v>
      </c>
      <c r="H46" s="323"/>
      <c r="I46" s="324">
        <f>SUM(I21:I45)</f>
        <v>0</v>
      </c>
      <c r="J46" s="323"/>
      <c r="K46" s="324">
        <f>SUM(K21:K45)</f>
        <v>0</v>
      </c>
      <c r="O46" s="292">
        <v>4</v>
      </c>
      <c r="BA46" s="325">
        <f>SUM(BA21:BA45)</f>
        <v>0</v>
      </c>
      <c r="BB46" s="325">
        <f>SUM(BB21:BB45)</f>
        <v>0</v>
      </c>
      <c r="BC46" s="325">
        <f>SUM(BC21:BC45)</f>
        <v>0</v>
      </c>
      <c r="BD46" s="325">
        <f>SUM(BD21:BD45)</f>
        <v>0</v>
      </c>
      <c r="BE46" s="325">
        <f>SUM(BE21:BE45)</f>
        <v>0</v>
      </c>
    </row>
    <row r="47" spans="1:80">
      <c r="A47" s="282" t="s">
        <v>97</v>
      </c>
      <c r="B47" s="283" t="s">
        <v>221</v>
      </c>
      <c r="C47" s="284" t="s">
        <v>222</v>
      </c>
      <c r="D47" s="285"/>
      <c r="E47" s="286"/>
      <c r="F47" s="286"/>
      <c r="G47" s="287"/>
      <c r="H47" s="288"/>
      <c r="I47" s="289"/>
      <c r="J47" s="290"/>
      <c r="K47" s="291"/>
      <c r="O47" s="292">
        <v>1</v>
      </c>
    </row>
    <row r="48" spans="1:80">
      <c r="A48" s="293">
        <v>16</v>
      </c>
      <c r="B48" s="294" t="s">
        <v>224</v>
      </c>
      <c r="C48" s="295" t="s">
        <v>225</v>
      </c>
      <c r="D48" s="296" t="s">
        <v>170</v>
      </c>
      <c r="E48" s="297">
        <v>52.863999999999997</v>
      </c>
      <c r="F48" s="297">
        <v>0</v>
      </c>
      <c r="G48" s="298">
        <f>E48*F48</f>
        <v>0</v>
      </c>
      <c r="H48" s="299">
        <v>0</v>
      </c>
      <c r="I48" s="300">
        <f>E48*H48</f>
        <v>0</v>
      </c>
      <c r="J48" s="299">
        <v>0</v>
      </c>
      <c r="K48" s="300">
        <f>E48*J48</f>
        <v>0</v>
      </c>
      <c r="O48" s="292">
        <v>2</v>
      </c>
      <c r="AA48" s="261">
        <v>1</v>
      </c>
      <c r="AB48" s="261">
        <v>1</v>
      </c>
      <c r="AC48" s="261">
        <v>1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</v>
      </c>
      <c r="CB48" s="292">
        <v>1</v>
      </c>
    </row>
    <row r="49" spans="1:80">
      <c r="A49" s="301"/>
      <c r="B49" s="308"/>
      <c r="C49" s="309" t="s">
        <v>429</v>
      </c>
      <c r="D49" s="310"/>
      <c r="E49" s="311">
        <v>52.863999999999997</v>
      </c>
      <c r="F49" s="312"/>
      <c r="G49" s="313"/>
      <c r="H49" s="314"/>
      <c r="I49" s="306"/>
      <c r="J49" s="315"/>
      <c r="K49" s="306"/>
      <c r="M49" s="307" t="s">
        <v>429</v>
      </c>
      <c r="O49" s="292"/>
    </row>
    <row r="50" spans="1:80">
      <c r="A50" s="293">
        <v>17</v>
      </c>
      <c r="B50" s="294" t="s">
        <v>226</v>
      </c>
      <c r="C50" s="295" t="s">
        <v>227</v>
      </c>
      <c r="D50" s="296" t="s">
        <v>170</v>
      </c>
      <c r="E50" s="297">
        <v>39.463999999999999</v>
      </c>
      <c r="F50" s="297">
        <v>0</v>
      </c>
      <c r="G50" s="298">
        <f>E50*F50</f>
        <v>0</v>
      </c>
      <c r="H50" s="299">
        <v>0</v>
      </c>
      <c r="I50" s="300">
        <f>E50*H50</f>
        <v>0</v>
      </c>
      <c r="J50" s="299">
        <v>0</v>
      </c>
      <c r="K50" s="300">
        <f>E50*J50</f>
        <v>0</v>
      </c>
      <c r="O50" s="292">
        <v>2</v>
      </c>
      <c r="AA50" s="261">
        <v>1</v>
      </c>
      <c r="AB50" s="261">
        <v>1</v>
      </c>
      <c r="AC50" s="261">
        <v>1</v>
      </c>
      <c r="AZ50" s="261">
        <v>1</v>
      </c>
      <c r="BA50" s="261">
        <f>IF(AZ50=1,G50,0)</f>
        <v>0</v>
      </c>
      <c r="BB50" s="261">
        <f>IF(AZ50=2,G50,0)</f>
        <v>0</v>
      </c>
      <c r="BC50" s="261">
        <f>IF(AZ50=3,G50,0)</f>
        <v>0</v>
      </c>
      <c r="BD50" s="261">
        <f>IF(AZ50=4,G50,0)</f>
        <v>0</v>
      </c>
      <c r="BE50" s="261">
        <f>IF(AZ50=5,G50,0)</f>
        <v>0</v>
      </c>
      <c r="CA50" s="292">
        <v>1</v>
      </c>
      <c r="CB50" s="292">
        <v>1</v>
      </c>
    </row>
    <row r="51" spans="1:80">
      <c r="A51" s="301"/>
      <c r="B51" s="308"/>
      <c r="C51" s="309" t="s">
        <v>429</v>
      </c>
      <c r="D51" s="310"/>
      <c r="E51" s="311">
        <v>52.863999999999997</v>
      </c>
      <c r="F51" s="312"/>
      <c r="G51" s="313"/>
      <c r="H51" s="314"/>
      <c r="I51" s="306"/>
      <c r="J51" s="315"/>
      <c r="K51" s="306"/>
      <c r="M51" s="307" t="s">
        <v>429</v>
      </c>
      <c r="O51" s="292"/>
    </row>
    <row r="52" spans="1:80">
      <c r="A52" s="301"/>
      <c r="B52" s="308"/>
      <c r="C52" s="309" t="s">
        <v>430</v>
      </c>
      <c r="D52" s="310"/>
      <c r="E52" s="311">
        <v>-13.4</v>
      </c>
      <c r="F52" s="312"/>
      <c r="G52" s="313"/>
      <c r="H52" s="314"/>
      <c r="I52" s="306"/>
      <c r="J52" s="315"/>
      <c r="K52" s="306"/>
      <c r="M52" s="307" t="s">
        <v>430</v>
      </c>
      <c r="O52" s="292"/>
    </row>
    <row r="53" spans="1:80">
      <c r="A53" s="316"/>
      <c r="B53" s="317" t="s">
        <v>99</v>
      </c>
      <c r="C53" s="318" t="s">
        <v>223</v>
      </c>
      <c r="D53" s="319"/>
      <c r="E53" s="320"/>
      <c r="F53" s="321"/>
      <c r="G53" s="322">
        <f>SUM(G47:G52)</f>
        <v>0</v>
      </c>
      <c r="H53" s="323"/>
      <c r="I53" s="324">
        <f>SUM(I47:I52)</f>
        <v>0</v>
      </c>
      <c r="J53" s="323"/>
      <c r="K53" s="324">
        <f>SUM(K47:K52)</f>
        <v>0</v>
      </c>
      <c r="O53" s="292">
        <v>4</v>
      </c>
      <c r="BA53" s="325">
        <f>SUM(BA47:BA52)</f>
        <v>0</v>
      </c>
      <c r="BB53" s="325">
        <f>SUM(BB47:BB52)</f>
        <v>0</v>
      </c>
      <c r="BC53" s="325">
        <f>SUM(BC47:BC52)</f>
        <v>0</v>
      </c>
      <c r="BD53" s="325">
        <f>SUM(BD47:BD52)</f>
        <v>0</v>
      </c>
      <c r="BE53" s="325">
        <f>SUM(BE47:BE52)</f>
        <v>0</v>
      </c>
    </row>
    <row r="54" spans="1:80">
      <c r="A54" s="282" t="s">
        <v>97</v>
      </c>
      <c r="B54" s="283" t="s">
        <v>230</v>
      </c>
      <c r="C54" s="284" t="s">
        <v>231</v>
      </c>
      <c r="D54" s="285"/>
      <c r="E54" s="286"/>
      <c r="F54" s="286"/>
      <c r="G54" s="287"/>
      <c r="H54" s="288"/>
      <c r="I54" s="289"/>
      <c r="J54" s="290"/>
      <c r="K54" s="291"/>
      <c r="O54" s="292">
        <v>1</v>
      </c>
    </row>
    <row r="55" spans="1:80">
      <c r="A55" s="293">
        <v>18</v>
      </c>
      <c r="B55" s="294" t="s">
        <v>233</v>
      </c>
      <c r="C55" s="295" t="s">
        <v>234</v>
      </c>
      <c r="D55" s="296" t="s">
        <v>170</v>
      </c>
      <c r="E55" s="297">
        <v>39.463999999999999</v>
      </c>
      <c r="F55" s="297">
        <v>0</v>
      </c>
      <c r="G55" s="298">
        <f>E55*F55</f>
        <v>0</v>
      </c>
      <c r="H55" s="299">
        <v>0</v>
      </c>
      <c r="I55" s="300">
        <f>E55*H55</f>
        <v>0</v>
      </c>
      <c r="J55" s="299">
        <v>0</v>
      </c>
      <c r="K55" s="300">
        <f>E55*J55</f>
        <v>0</v>
      </c>
      <c r="O55" s="292">
        <v>2</v>
      </c>
      <c r="AA55" s="261">
        <v>1</v>
      </c>
      <c r="AB55" s="261">
        <v>1</v>
      </c>
      <c r="AC55" s="261">
        <v>1</v>
      </c>
      <c r="AZ55" s="261">
        <v>1</v>
      </c>
      <c r="BA55" s="261">
        <f>IF(AZ55=1,G55,0)</f>
        <v>0</v>
      </c>
      <c r="BB55" s="261">
        <f>IF(AZ55=2,G55,0)</f>
        <v>0</v>
      </c>
      <c r="BC55" s="261">
        <f>IF(AZ55=3,G55,0)</f>
        <v>0</v>
      </c>
      <c r="BD55" s="261">
        <f>IF(AZ55=4,G55,0)</f>
        <v>0</v>
      </c>
      <c r="BE55" s="261">
        <f>IF(AZ55=5,G55,0)</f>
        <v>0</v>
      </c>
      <c r="CA55" s="292">
        <v>1</v>
      </c>
      <c r="CB55" s="292">
        <v>1</v>
      </c>
    </row>
    <row r="56" spans="1:80" ht="22.5">
      <c r="A56" s="293">
        <v>19</v>
      </c>
      <c r="B56" s="294" t="s">
        <v>235</v>
      </c>
      <c r="C56" s="295" t="s">
        <v>236</v>
      </c>
      <c r="D56" s="296" t="s">
        <v>170</v>
      </c>
      <c r="E56" s="297">
        <v>32.981200000000001</v>
      </c>
      <c r="F56" s="297">
        <v>0</v>
      </c>
      <c r="G56" s="298">
        <f>E56*F56</f>
        <v>0</v>
      </c>
      <c r="H56" s="299">
        <v>1.837</v>
      </c>
      <c r="I56" s="300">
        <f>E56*H56</f>
        <v>60.586464400000004</v>
      </c>
      <c r="J56" s="299">
        <v>0</v>
      </c>
      <c r="K56" s="300">
        <f>E56*J56</f>
        <v>0</v>
      </c>
      <c r="O56" s="292">
        <v>2</v>
      </c>
      <c r="AA56" s="261">
        <v>1</v>
      </c>
      <c r="AB56" s="261">
        <v>1</v>
      </c>
      <c r="AC56" s="261">
        <v>1</v>
      </c>
      <c r="AZ56" s="261">
        <v>1</v>
      </c>
      <c r="BA56" s="261">
        <f>IF(AZ56=1,G56,0)</f>
        <v>0</v>
      </c>
      <c r="BB56" s="261">
        <f>IF(AZ56=2,G56,0)</f>
        <v>0</v>
      </c>
      <c r="BC56" s="261">
        <f>IF(AZ56=3,G56,0)</f>
        <v>0</v>
      </c>
      <c r="BD56" s="261">
        <f>IF(AZ56=4,G56,0)</f>
        <v>0</v>
      </c>
      <c r="BE56" s="261">
        <f>IF(AZ56=5,G56,0)</f>
        <v>0</v>
      </c>
      <c r="CA56" s="292">
        <v>1</v>
      </c>
      <c r="CB56" s="292">
        <v>1</v>
      </c>
    </row>
    <row r="57" spans="1:80">
      <c r="A57" s="301"/>
      <c r="B57" s="308"/>
      <c r="C57" s="309" t="s">
        <v>434</v>
      </c>
      <c r="D57" s="310"/>
      <c r="E57" s="311">
        <v>62.776000000000003</v>
      </c>
      <c r="F57" s="312"/>
      <c r="G57" s="313"/>
      <c r="H57" s="314"/>
      <c r="I57" s="306"/>
      <c r="J57" s="315"/>
      <c r="K57" s="306"/>
      <c r="M57" s="307" t="s">
        <v>434</v>
      </c>
      <c r="O57" s="292"/>
    </row>
    <row r="58" spans="1:80">
      <c r="A58" s="301"/>
      <c r="B58" s="308"/>
      <c r="C58" s="309" t="s">
        <v>238</v>
      </c>
      <c r="D58" s="310"/>
      <c r="E58" s="311">
        <v>-1.7663</v>
      </c>
      <c r="F58" s="312"/>
      <c r="G58" s="313"/>
      <c r="H58" s="314"/>
      <c r="I58" s="306"/>
      <c r="J58" s="315"/>
      <c r="K58" s="306"/>
      <c r="M58" s="307" t="s">
        <v>238</v>
      </c>
      <c r="O58" s="292"/>
    </row>
    <row r="59" spans="1:80">
      <c r="A59" s="301"/>
      <c r="B59" s="308"/>
      <c r="C59" s="309" t="s">
        <v>435</v>
      </c>
      <c r="D59" s="310"/>
      <c r="E59" s="311">
        <v>-8.5015000000000001</v>
      </c>
      <c r="F59" s="312"/>
      <c r="G59" s="313"/>
      <c r="H59" s="314"/>
      <c r="I59" s="306"/>
      <c r="J59" s="315"/>
      <c r="K59" s="306"/>
      <c r="M59" s="307" t="s">
        <v>435</v>
      </c>
      <c r="O59" s="292"/>
    </row>
    <row r="60" spans="1:80">
      <c r="A60" s="301"/>
      <c r="B60" s="308"/>
      <c r="C60" s="309" t="s">
        <v>436</v>
      </c>
      <c r="D60" s="310"/>
      <c r="E60" s="311">
        <v>-2.8090000000000002</v>
      </c>
      <c r="F60" s="312"/>
      <c r="G60" s="313"/>
      <c r="H60" s="314"/>
      <c r="I60" s="306"/>
      <c r="J60" s="315"/>
      <c r="K60" s="306"/>
      <c r="M60" s="307" t="s">
        <v>436</v>
      </c>
      <c r="O60" s="292"/>
    </row>
    <row r="61" spans="1:80">
      <c r="A61" s="301"/>
      <c r="B61" s="308"/>
      <c r="C61" s="309" t="s">
        <v>437</v>
      </c>
      <c r="D61" s="310"/>
      <c r="E61" s="311">
        <v>-2.8090000000000002</v>
      </c>
      <c r="F61" s="312"/>
      <c r="G61" s="313"/>
      <c r="H61" s="314"/>
      <c r="I61" s="306"/>
      <c r="J61" s="315"/>
      <c r="K61" s="306"/>
      <c r="M61" s="307" t="s">
        <v>437</v>
      </c>
      <c r="O61" s="292"/>
    </row>
    <row r="62" spans="1:80">
      <c r="A62" s="301"/>
      <c r="B62" s="308"/>
      <c r="C62" s="309" t="s">
        <v>438</v>
      </c>
      <c r="D62" s="310"/>
      <c r="E62" s="311">
        <v>-2.8090000000000002</v>
      </c>
      <c r="F62" s="312"/>
      <c r="G62" s="313"/>
      <c r="H62" s="314"/>
      <c r="I62" s="306"/>
      <c r="J62" s="315"/>
      <c r="K62" s="306"/>
      <c r="M62" s="307" t="s">
        <v>438</v>
      </c>
      <c r="O62" s="292"/>
    </row>
    <row r="63" spans="1:80">
      <c r="A63" s="301"/>
      <c r="B63" s="308"/>
      <c r="C63" s="309" t="s">
        <v>439</v>
      </c>
      <c r="D63" s="310"/>
      <c r="E63" s="311">
        <v>-10.4</v>
      </c>
      <c r="F63" s="312"/>
      <c r="G63" s="313"/>
      <c r="H63" s="314"/>
      <c r="I63" s="306"/>
      <c r="J63" s="315"/>
      <c r="K63" s="306"/>
      <c r="M63" s="307" t="s">
        <v>439</v>
      </c>
      <c r="O63" s="292"/>
    </row>
    <row r="64" spans="1:80">
      <c r="A64" s="301"/>
      <c r="B64" s="308"/>
      <c r="C64" s="309" t="s">
        <v>440</v>
      </c>
      <c r="D64" s="310"/>
      <c r="E64" s="311">
        <v>-0.7</v>
      </c>
      <c r="F64" s="312"/>
      <c r="G64" s="313"/>
      <c r="H64" s="314"/>
      <c r="I64" s="306"/>
      <c r="J64" s="315"/>
      <c r="K64" s="306"/>
      <c r="M64" s="307" t="s">
        <v>440</v>
      </c>
      <c r="O64" s="292"/>
    </row>
    <row r="65" spans="1:80">
      <c r="A65" s="316"/>
      <c r="B65" s="317" t="s">
        <v>99</v>
      </c>
      <c r="C65" s="318" t="s">
        <v>232</v>
      </c>
      <c r="D65" s="319"/>
      <c r="E65" s="320"/>
      <c r="F65" s="321"/>
      <c r="G65" s="322">
        <f>SUM(G54:G64)</f>
        <v>0</v>
      </c>
      <c r="H65" s="323"/>
      <c r="I65" s="324">
        <f>SUM(I54:I64)</f>
        <v>60.586464400000004</v>
      </c>
      <c r="J65" s="323"/>
      <c r="K65" s="324">
        <f>SUM(K54:K64)</f>
        <v>0</v>
      </c>
      <c r="O65" s="292">
        <v>4</v>
      </c>
      <c r="BA65" s="325">
        <f>SUM(BA54:BA64)</f>
        <v>0</v>
      </c>
      <c r="BB65" s="325">
        <f>SUM(BB54:BB64)</f>
        <v>0</v>
      </c>
      <c r="BC65" s="325">
        <f>SUM(BC54:BC64)</f>
        <v>0</v>
      </c>
      <c r="BD65" s="325">
        <f>SUM(BD54:BD64)</f>
        <v>0</v>
      </c>
      <c r="BE65" s="325">
        <f>SUM(BE54:BE64)</f>
        <v>0</v>
      </c>
    </row>
    <row r="66" spans="1:80">
      <c r="A66" s="282" t="s">
        <v>97</v>
      </c>
      <c r="B66" s="283" t="s">
        <v>244</v>
      </c>
      <c r="C66" s="284" t="s">
        <v>245</v>
      </c>
      <c r="D66" s="285"/>
      <c r="E66" s="286"/>
      <c r="F66" s="286"/>
      <c r="G66" s="287"/>
      <c r="H66" s="288"/>
      <c r="I66" s="289"/>
      <c r="J66" s="290"/>
      <c r="K66" s="291"/>
      <c r="O66" s="292">
        <v>1</v>
      </c>
    </row>
    <row r="67" spans="1:80">
      <c r="A67" s="293">
        <v>20</v>
      </c>
      <c r="B67" s="294" t="s">
        <v>250</v>
      </c>
      <c r="C67" s="295" t="s">
        <v>251</v>
      </c>
      <c r="D67" s="296" t="s">
        <v>249</v>
      </c>
      <c r="E67" s="297">
        <v>29</v>
      </c>
      <c r="F67" s="297">
        <v>0</v>
      </c>
      <c r="G67" s="298">
        <f>E67*F67</f>
        <v>0</v>
      </c>
      <c r="H67" s="299">
        <v>0</v>
      </c>
      <c r="I67" s="300">
        <f>E67*H67</f>
        <v>0</v>
      </c>
      <c r="J67" s="299">
        <v>0</v>
      </c>
      <c r="K67" s="300">
        <f>E67*J67</f>
        <v>0</v>
      </c>
      <c r="O67" s="292">
        <v>2</v>
      </c>
      <c r="AA67" s="261">
        <v>1</v>
      </c>
      <c r="AB67" s="261">
        <v>1</v>
      </c>
      <c r="AC67" s="261">
        <v>1</v>
      </c>
      <c r="AZ67" s="261">
        <v>1</v>
      </c>
      <c r="BA67" s="261">
        <f>IF(AZ67=1,G67,0)</f>
        <v>0</v>
      </c>
      <c r="BB67" s="261">
        <f>IF(AZ67=2,G67,0)</f>
        <v>0</v>
      </c>
      <c r="BC67" s="261">
        <f>IF(AZ67=3,G67,0)</f>
        <v>0</v>
      </c>
      <c r="BD67" s="261">
        <f>IF(AZ67=4,G67,0)</f>
        <v>0</v>
      </c>
      <c r="BE67" s="261">
        <f>IF(AZ67=5,G67,0)</f>
        <v>0</v>
      </c>
      <c r="CA67" s="292">
        <v>1</v>
      </c>
      <c r="CB67" s="292">
        <v>1</v>
      </c>
    </row>
    <row r="68" spans="1:80">
      <c r="A68" s="301"/>
      <c r="B68" s="308"/>
      <c r="C68" s="309" t="s">
        <v>441</v>
      </c>
      <c r="D68" s="310"/>
      <c r="E68" s="311">
        <v>29</v>
      </c>
      <c r="F68" s="312"/>
      <c r="G68" s="313"/>
      <c r="H68" s="314"/>
      <c r="I68" s="306"/>
      <c r="J68" s="315"/>
      <c r="K68" s="306"/>
      <c r="M68" s="307" t="s">
        <v>441</v>
      </c>
      <c r="O68" s="292"/>
    </row>
    <row r="69" spans="1:80">
      <c r="A69" s="293">
        <v>21</v>
      </c>
      <c r="B69" s="294" t="s">
        <v>257</v>
      </c>
      <c r="C69" s="295" t="s">
        <v>258</v>
      </c>
      <c r="D69" s="296" t="s">
        <v>249</v>
      </c>
      <c r="E69" s="297">
        <v>40</v>
      </c>
      <c r="F69" s="297">
        <v>0</v>
      </c>
      <c r="G69" s="298">
        <f>E69*F69</f>
        <v>0</v>
      </c>
      <c r="H69" s="299">
        <v>0</v>
      </c>
      <c r="I69" s="300">
        <f>E69*H69</f>
        <v>0</v>
      </c>
      <c r="J69" s="299">
        <v>0</v>
      </c>
      <c r="K69" s="300">
        <f>E69*J69</f>
        <v>0</v>
      </c>
      <c r="O69" s="292">
        <v>2</v>
      </c>
      <c r="AA69" s="261">
        <v>1</v>
      </c>
      <c r="AB69" s="261">
        <v>1</v>
      </c>
      <c r="AC69" s="261">
        <v>1</v>
      </c>
      <c r="AZ69" s="261">
        <v>1</v>
      </c>
      <c r="BA69" s="261">
        <f>IF(AZ69=1,G69,0)</f>
        <v>0</v>
      </c>
      <c r="BB69" s="261">
        <f>IF(AZ69=2,G69,0)</f>
        <v>0</v>
      </c>
      <c r="BC69" s="261">
        <f>IF(AZ69=3,G69,0)</f>
        <v>0</v>
      </c>
      <c r="BD69" s="261">
        <f>IF(AZ69=4,G69,0)</f>
        <v>0</v>
      </c>
      <c r="BE69" s="261">
        <f>IF(AZ69=5,G69,0)</f>
        <v>0</v>
      </c>
      <c r="CA69" s="292">
        <v>1</v>
      </c>
      <c r="CB69" s="292">
        <v>1</v>
      </c>
    </row>
    <row r="70" spans="1:80">
      <c r="A70" s="316"/>
      <c r="B70" s="317" t="s">
        <v>99</v>
      </c>
      <c r="C70" s="318" t="s">
        <v>246</v>
      </c>
      <c r="D70" s="319"/>
      <c r="E70" s="320"/>
      <c r="F70" s="321"/>
      <c r="G70" s="322">
        <f>SUM(G66:G69)</f>
        <v>0</v>
      </c>
      <c r="H70" s="323"/>
      <c r="I70" s="324">
        <f>SUM(I66:I69)</f>
        <v>0</v>
      </c>
      <c r="J70" s="323"/>
      <c r="K70" s="324">
        <f>SUM(K66:K69)</f>
        <v>0</v>
      </c>
      <c r="O70" s="292">
        <v>4</v>
      </c>
      <c r="BA70" s="325">
        <f>SUM(BA66:BA69)</f>
        <v>0</v>
      </c>
      <c r="BB70" s="325">
        <f>SUM(BB66:BB69)</f>
        <v>0</v>
      </c>
      <c r="BC70" s="325">
        <f>SUM(BC66:BC69)</f>
        <v>0</v>
      </c>
      <c r="BD70" s="325">
        <f>SUM(BD66:BD69)</f>
        <v>0</v>
      </c>
      <c r="BE70" s="325">
        <f>SUM(BE66:BE69)</f>
        <v>0</v>
      </c>
    </row>
    <row r="71" spans="1:80">
      <c r="A71" s="282" t="s">
        <v>97</v>
      </c>
      <c r="B71" s="283" t="s">
        <v>263</v>
      </c>
      <c r="C71" s="284" t="s">
        <v>264</v>
      </c>
      <c r="D71" s="285"/>
      <c r="E71" s="286"/>
      <c r="F71" s="286"/>
      <c r="G71" s="287"/>
      <c r="H71" s="288"/>
      <c r="I71" s="289"/>
      <c r="J71" s="290"/>
      <c r="K71" s="291"/>
      <c r="O71" s="292">
        <v>1</v>
      </c>
    </row>
    <row r="72" spans="1:80">
      <c r="A72" s="293">
        <v>22</v>
      </c>
      <c r="B72" s="294" t="s">
        <v>266</v>
      </c>
      <c r="C72" s="295" t="s">
        <v>267</v>
      </c>
      <c r="D72" s="296" t="s">
        <v>170</v>
      </c>
      <c r="E72" s="297">
        <v>39.463999999999999</v>
      </c>
      <c r="F72" s="297">
        <v>0</v>
      </c>
      <c r="G72" s="298">
        <f>E72*F72</f>
        <v>0</v>
      </c>
      <c r="H72" s="299">
        <v>0</v>
      </c>
      <c r="I72" s="300">
        <f>E72*H72</f>
        <v>0</v>
      </c>
      <c r="J72" s="299">
        <v>0</v>
      </c>
      <c r="K72" s="300">
        <f>E72*J72</f>
        <v>0</v>
      </c>
      <c r="O72" s="292">
        <v>2</v>
      </c>
      <c r="AA72" s="261">
        <v>1</v>
      </c>
      <c r="AB72" s="261">
        <v>1</v>
      </c>
      <c r="AC72" s="261">
        <v>1</v>
      </c>
      <c r="AZ72" s="261">
        <v>1</v>
      </c>
      <c r="BA72" s="261">
        <f>IF(AZ72=1,G72,0)</f>
        <v>0</v>
      </c>
      <c r="BB72" s="261">
        <f>IF(AZ72=2,G72,0)</f>
        <v>0</v>
      </c>
      <c r="BC72" s="261">
        <f>IF(AZ72=3,G72,0)</f>
        <v>0</v>
      </c>
      <c r="BD72" s="261">
        <f>IF(AZ72=4,G72,0)</f>
        <v>0</v>
      </c>
      <c r="BE72" s="261">
        <f>IF(AZ72=5,G72,0)</f>
        <v>0</v>
      </c>
      <c r="CA72" s="292">
        <v>1</v>
      </c>
      <c r="CB72" s="292">
        <v>1</v>
      </c>
    </row>
    <row r="73" spans="1:80">
      <c r="A73" s="316"/>
      <c r="B73" s="317" t="s">
        <v>99</v>
      </c>
      <c r="C73" s="318" t="s">
        <v>265</v>
      </c>
      <c r="D73" s="319"/>
      <c r="E73" s="320"/>
      <c r="F73" s="321"/>
      <c r="G73" s="322">
        <f>SUM(G71:G72)</f>
        <v>0</v>
      </c>
      <c r="H73" s="323"/>
      <c r="I73" s="324">
        <f>SUM(I71:I72)</f>
        <v>0</v>
      </c>
      <c r="J73" s="323"/>
      <c r="K73" s="324">
        <f>SUM(K71:K72)</f>
        <v>0</v>
      </c>
      <c r="O73" s="292">
        <v>4</v>
      </c>
      <c r="BA73" s="325">
        <f>SUM(BA71:BA72)</f>
        <v>0</v>
      </c>
      <c r="BB73" s="325">
        <f>SUM(BB71:BB72)</f>
        <v>0</v>
      </c>
      <c r="BC73" s="325">
        <f>SUM(BC71:BC72)</f>
        <v>0</v>
      </c>
      <c r="BD73" s="325">
        <f>SUM(BD71:BD72)</f>
        <v>0</v>
      </c>
      <c r="BE73" s="325">
        <f>SUM(BE71:BE72)</f>
        <v>0</v>
      </c>
    </row>
    <row r="74" spans="1:80">
      <c r="A74" s="282" t="s">
        <v>97</v>
      </c>
      <c r="B74" s="283" t="s">
        <v>268</v>
      </c>
      <c r="C74" s="284" t="s">
        <v>269</v>
      </c>
      <c r="D74" s="285"/>
      <c r="E74" s="286"/>
      <c r="F74" s="286"/>
      <c r="G74" s="287"/>
      <c r="H74" s="288"/>
      <c r="I74" s="289"/>
      <c r="J74" s="290"/>
      <c r="K74" s="291"/>
      <c r="O74" s="292">
        <v>1</v>
      </c>
    </row>
    <row r="75" spans="1:80" ht="22.5">
      <c r="A75" s="293">
        <v>23</v>
      </c>
      <c r="B75" s="294" t="s">
        <v>271</v>
      </c>
      <c r="C75" s="295" t="s">
        <v>272</v>
      </c>
      <c r="D75" s="296" t="s">
        <v>249</v>
      </c>
      <c r="E75" s="297">
        <v>28.09</v>
      </c>
      <c r="F75" s="297">
        <v>0</v>
      </c>
      <c r="G75" s="298">
        <f>E75*F75</f>
        <v>0</v>
      </c>
      <c r="H75" s="299">
        <v>0</v>
      </c>
      <c r="I75" s="300">
        <f>E75*H75</f>
        <v>0</v>
      </c>
      <c r="J75" s="299">
        <v>0</v>
      </c>
      <c r="K75" s="300">
        <f>E75*J75</f>
        <v>0</v>
      </c>
      <c r="O75" s="292">
        <v>2</v>
      </c>
      <c r="AA75" s="261">
        <v>1</v>
      </c>
      <c r="AB75" s="261">
        <v>1</v>
      </c>
      <c r="AC75" s="261">
        <v>1</v>
      </c>
      <c r="AZ75" s="261">
        <v>1</v>
      </c>
      <c r="BA75" s="261">
        <f>IF(AZ75=1,G75,0)</f>
        <v>0</v>
      </c>
      <c r="BB75" s="261">
        <f>IF(AZ75=2,G75,0)</f>
        <v>0</v>
      </c>
      <c r="BC75" s="261">
        <f>IF(AZ75=3,G75,0)</f>
        <v>0</v>
      </c>
      <c r="BD75" s="261">
        <f>IF(AZ75=4,G75,0)</f>
        <v>0</v>
      </c>
      <c r="BE75" s="261">
        <f>IF(AZ75=5,G75,0)</f>
        <v>0</v>
      </c>
      <c r="CA75" s="292">
        <v>1</v>
      </c>
      <c r="CB75" s="292">
        <v>1</v>
      </c>
    </row>
    <row r="76" spans="1:80">
      <c r="A76" s="301"/>
      <c r="B76" s="302"/>
      <c r="C76" s="303" t="s">
        <v>273</v>
      </c>
      <c r="D76" s="304"/>
      <c r="E76" s="304"/>
      <c r="F76" s="304"/>
      <c r="G76" s="305"/>
      <c r="I76" s="306"/>
      <c r="K76" s="306"/>
      <c r="L76" s="307" t="s">
        <v>273</v>
      </c>
      <c r="O76" s="292">
        <v>3</v>
      </c>
    </row>
    <row r="77" spans="1:80">
      <c r="A77" s="301"/>
      <c r="B77" s="308"/>
      <c r="C77" s="309" t="s">
        <v>442</v>
      </c>
      <c r="D77" s="310"/>
      <c r="E77" s="311">
        <v>28.09</v>
      </c>
      <c r="F77" s="312"/>
      <c r="G77" s="313"/>
      <c r="H77" s="314"/>
      <c r="I77" s="306"/>
      <c r="J77" s="315"/>
      <c r="K77" s="306"/>
      <c r="M77" s="307" t="s">
        <v>442</v>
      </c>
      <c r="O77" s="292"/>
    </row>
    <row r="78" spans="1:80">
      <c r="A78" s="316"/>
      <c r="B78" s="317" t="s">
        <v>99</v>
      </c>
      <c r="C78" s="318" t="s">
        <v>270</v>
      </c>
      <c r="D78" s="319"/>
      <c r="E78" s="320"/>
      <c r="F78" s="321"/>
      <c r="G78" s="322">
        <f>SUM(G74:G77)</f>
        <v>0</v>
      </c>
      <c r="H78" s="323"/>
      <c r="I78" s="324">
        <f>SUM(I74:I77)</f>
        <v>0</v>
      </c>
      <c r="J78" s="323"/>
      <c r="K78" s="324">
        <f>SUM(K74:K77)</f>
        <v>0</v>
      </c>
      <c r="O78" s="292">
        <v>4</v>
      </c>
      <c r="BA78" s="325">
        <f>SUM(BA74:BA77)</f>
        <v>0</v>
      </c>
      <c r="BB78" s="325">
        <f>SUM(BB74:BB77)</f>
        <v>0</v>
      </c>
      <c r="BC78" s="325">
        <f>SUM(BC74:BC77)</f>
        <v>0</v>
      </c>
      <c r="BD78" s="325">
        <f>SUM(BD74:BD77)</f>
        <v>0</v>
      </c>
      <c r="BE78" s="325">
        <f>SUM(BE74:BE77)</f>
        <v>0</v>
      </c>
    </row>
    <row r="79" spans="1:80">
      <c r="A79" s="282" t="s">
        <v>97</v>
      </c>
      <c r="B79" s="283" t="s">
        <v>275</v>
      </c>
      <c r="C79" s="284" t="s">
        <v>276</v>
      </c>
      <c r="D79" s="285"/>
      <c r="E79" s="286"/>
      <c r="F79" s="286"/>
      <c r="G79" s="287"/>
      <c r="H79" s="288"/>
      <c r="I79" s="289"/>
      <c r="J79" s="290"/>
      <c r="K79" s="291"/>
      <c r="O79" s="292">
        <v>1</v>
      </c>
    </row>
    <row r="80" spans="1:80">
      <c r="A80" s="293">
        <v>24</v>
      </c>
      <c r="B80" s="294" t="s">
        <v>278</v>
      </c>
      <c r="C80" s="295" t="s">
        <v>279</v>
      </c>
      <c r="D80" s="296" t="s">
        <v>170</v>
      </c>
      <c r="E80" s="297">
        <v>2.8090000000000002</v>
      </c>
      <c r="F80" s="297">
        <v>0</v>
      </c>
      <c r="G80" s="298">
        <f>E80*F80</f>
        <v>0</v>
      </c>
      <c r="H80" s="299">
        <v>2.16</v>
      </c>
      <c r="I80" s="300">
        <f>E80*H80</f>
        <v>6.0674400000000004</v>
      </c>
      <c r="J80" s="299">
        <v>0</v>
      </c>
      <c r="K80" s="300">
        <f>E80*J80</f>
        <v>0</v>
      </c>
      <c r="O80" s="292">
        <v>2</v>
      </c>
      <c r="AA80" s="261">
        <v>1</v>
      </c>
      <c r="AB80" s="261">
        <v>1</v>
      </c>
      <c r="AC80" s="261">
        <v>1</v>
      </c>
      <c r="AZ80" s="261">
        <v>1</v>
      </c>
      <c r="BA80" s="261">
        <f>IF(AZ80=1,G80,0)</f>
        <v>0</v>
      </c>
      <c r="BB80" s="261">
        <f>IF(AZ80=2,G80,0)</f>
        <v>0</v>
      </c>
      <c r="BC80" s="261">
        <f>IF(AZ80=3,G80,0)</f>
        <v>0</v>
      </c>
      <c r="BD80" s="261">
        <f>IF(AZ80=4,G80,0)</f>
        <v>0</v>
      </c>
      <c r="BE80" s="261">
        <f>IF(AZ80=5,G80,0)</f>
        <v>0</v>
      </c>
      <c r="CA80" s="292">
        <v>1</v>
      </c>
      <c r="CB80" s="292">
        <v>1</v>
      </c>
    </row>
    <row r="81" spans="1:80">
      <c r="A81" s="301"/>
      <c r="B81" s="302"/>
      <c r="C81" s="303" t="s">
        <v>280</v>
      </c>
      <c r="D81" s="304"/>
      <c r="E81" s="304"/>
      <c r="F81" s="304"/>
      <c r="G81" s="305"/>
      <c r="I81" s="306"/>
      <c r="K81" s="306"/>
      <c r="L81" s="307" t="s">
        <v>280</v>
      </c>
      <c r="O81" s="292">
        <v>3</v>
      </c>
    </row>
    <row r="82" spans="1:80">
      <c r="A82" s="301"/>
      <c r="B82" s="308"/>
      <c r="C82" s="309" t="s">
        <v>443</v>
      </c>
      <c r="D82" s="310"/>
      <c r="E82" s="311">
        <v>2.8090000000000002</v>
      </c>
      <c r="F82" s="312"/>
      <c r="G82" s="313"/>
      <c r="H82" s="314"/>
      <c r="I82" s="306"/>
      <c r="J82" s="315"/>
      <c r="K82" s="306"/>
      <c r="M82" s="307" t="s">
        <v>443</v>
      </c>
      <c r="O82" s="292"/>
    </row>
    <row r="83" spans="1:80">
      <c r="A83" s="293">
        <v>25</v>
      </c>
      <c r="B83" s="294" t="s">
        <v>282</v>
      </c>
      <c r="C83" s="295" t="s">
        <v>283</v>
      </c>
      <c r="D83" s="296" t="s">
        <v>170</v>
      </c>
      <c r="E83" s="297">
        <v>2.8090000000000002</v>
      </c>
      <c r="F83" s="297">
        <v>0</v>
      </c>
      <c r="G83" s="298">
        <f>E83*F83</f>
        <v>0</v>
      </c>
      <c r="H83" s="299">
        <v>2.5249999999999999</v>
      </c>
      <c r="I83" s="300">
        <f>E83*H83</f>
        <v>7.0927249999999997</v>
      </c>
      <c r="J83" s="299">
        <v>0</v>
      </c>
      <c r="K83" s="300">
        <f>E83*J83</f>
        <v>0</v>
      </c>
      <c r="O83" s="292">
        <v>2</v>
      </c>
      <c r="AA83" s="261">
        <v>1</v>
      </c>
      <c r="AB83" s="261">
        <v>1</v>
      </c>
      <c r="AC83" s="261">
        <v>1</v>
      </c>
      <c r="AZ83" s="261">
        <v>1</v>
      </c>
      <c r="BA83" s="261">
        <f>IF(AZ83=1,G83,0)</f>
        <v>0</v>
      </c>
      <c r="BB83" s="261">
        <f>IF(AZ83=2,G83,0)</f>
        <v>0</v>
      </c>
      <c r="BC83" s="261">
        <f>IF(AZ83=3,G83,0)</f>
        <v>0</v>
      </c>
      <c r="BD83" s="261">
        <f>IF(AZ83=4,G83,0)</f>
        <v>0</v>
      </c>
      <c r="BE83" s="261">
        <f>IF(AZ83=5,G83,0)</f>
        <v>0</v>
      </c>
      <c r="CA83" s="292">
        <v>1</v>
      </c>
      <c r="CB83" s="292">
        <v>1</v>
      </c>
    </row>
    <row r="84" spans="1:80">
      <c r="A84" s="301"/>
      <c r="B84" s="308"/>
      <c r="C84" s="309" t="s">
        <v>444</v>
      </c>
      <c r="D84" s="310"/>
      <c r="E84" s="311">
        <v>2.8090000000000002</v>
      </c>
      <c r="F84" s="312"/>
      <c r="G84" s="313"/>
      <c r="H84" s="314"/>
      <c r="I84" s="306"/>
      <c r="J84" s="315"/>
      <c r="K84" s="306"/>
      <c r="M84" s="307" t="s">
        <v>444</v>
      </c>
      <c r="O84" s="292"/>
    </row>
    <row r="85" spans="1:80">
      <c r="A85" s="293">
        <v>26</v>
      </c>
      <c r="B85" s="294" t="s">
        <v>285</v>
      </c>
      <c r="C85" s="295" t="s">
        <v>286</v>
      </c>
      <c r="D85" s="296" t="s">
        <v>170</v>
      </c>
      <c r="E85" s="297">
        <v>2.8371</v>
      </c>
      <c r="F85" s="297">
        <v>0</v>
      </c>
      <c r="G85" s="298">
        <f>E85*F85</f>
        <v>0</v>
      </c>
      <c r="H85" s="299">
        <v>2.5249999999999999</v>
      </c>
      <c r="I85" s="300">
        <f>E85*H85</f>
        <v>7.1636774999999995</v>
      </c>
      <c r="J85" s="299">
        <v>0</v>
      </c>
      <c r="K85" s="300">
        <f>E85*J85</f>
        <v>0</v>
      </c>
      <c r="O85" s="292">
        <v>2</v>
      </c>
      <c r="AA85" s="261">
        <v>1</v>
      </c>
      <c r="AB85" s="261">
        <v>1</v>
      </c>
      <c r="AC85" s="261">
        <v>1</v>
      </c>
      <c r="AZ85" s="261">
        <v>1</v>
      </c>
      <c r="BA85" s="261">
        <f>IF(AZ85=1,G85,0)</f>
        <v>0</v>
      </c>
      <c r="BB85" s="261">
        <f>IF(AZ85=2,G85,0)</f>
        <v>0</v>
      </c>
      <c r="BC85" s="261">
        <f>IF(AZ85=3,G85,0)</f>
        <v>0</v>
      </c>
      <c r="BD85" s="261">
        <f>IF(AZ85=4,G85,0)</f>
        <v>0</v>
      </c>
      <c r="BE85" s="261">
        <f>IF(AZ85=5,G85,0)</f>
        <v>0</v>
      </c>
      <c r="CA85" s="292">
        <v>1</v>
      </c>
      <c r="CB85" s="292">
        <v>1</v>
      </c>
    </row>
    <row r="86" spans="1:80">
      <c r="A86" s="301"/>
      <c r="B86" s="302"/>
      <c r="C86" s="303" t="s">
        <v>287</v>
      </c>
      <c r="D86" s="304"/>
      <c r="E86" s="304"/>
      <c r="F86" s="304"/>
      <c r="G86" s="305"/>
      <c r="I86" s="306"/>
      <c r="K86" s="306"/>
      <c r="L86" s="307" t="s">
        <v>287</v>
      </c>
      <c r="O86" s="292">
        <v>3</v>
      </c>
    </row>
    <row r="87" spans="1:80">
      <c r="A87" s="301"/>
      <c r="B87" s="308"/>
      <c r="C87" s="309" t="s">
        <v>445</v>
      </c>
      <c r="D87" s="310"/>
      <c r="E87" s="311">
        <v>2.8371</v>
      </c>
      <c r="F87" s="312"/>
      <c r="G87" s="313"/>
      <c r="H87" s="314"/>
      <c r="I87" s="306"/>
      <c r="J87" s="315"/>
      <c r="K87" s="306"/>
      <c r="M87" s="307" t="s">
        <v>445</v>
      </c>
      <c r="O87" s="292"/>
    </row>
    <row r="88" spans="1:80">
      <c r="A88" s="293">
        <v>27</v>
      </c>
      <c r="B88" s="294" t="s">
        <v>289</v>
      </c>
      <c r="C88" s="295" t="s">
        <v>290</v>
      </c>
      <c r="D88" s="296" t="s">
        <v>291</v>
      </c>
      <c r="E88" s="297">
        <v>1.43E-2</v>
      </c>
      <c r="F88" s="297">
        <v>0</v>
      </c>
      <c r="G88" s="298">
        <f>E88*F88</f>
        <v>0</v>
      </c>
      <c r="H88" s="299">
        <v>1.0217400000000001</v>
      </c>
      <c r="I88" s="300">
        <f>E88*H88</f>
        <v>1.4610882000000002E-2</v>
      </c>
      <c r="J88" s="299">
        <v>0</v>
      </c>
      <c r="K88" s="300">
        <f>E88*J88</f>
        <v>0</v>
      </c>
      <c r="O88" s="292">
        <v>2</v>
      </c>
      <c r="AA88" s="261">
        <v>1</v>
      </c>
      <c r="AB88" s="261">
        <v>1</v>
      </c>
      <c r="AC88" s="261">
        <v>1</v>
      </c>
      <c r="AZ88" s="261">
        <v>1</v>
      </c>
      <c r="BA88" s="261">
        <f>IF(AZ88=1,G88,0)</f>
        <v>0</v>
      </c>
      <c r="BB88" s="261">
        <f>IF(AZ88=2,G88,0)</f>
        <v>0</v>
      </c>
      <c r="BC88" s="261">
        <f>IF(AZ88=3,G88,0)</f>
        <v>0</v>
      </c>
      <c r="BD88" s="261">
        <f>IF(AZ88=4,G88,0)</f>
        <v>0</v>
      </c>
      <c r="BE88" s="261">
        <f>IF(AZ88=5,G88,0)</f>
        <v>0</v>
      </c>
      <c r="CA88" s="292">
        <v>1</v>
      </c>
      <c r="CB88" s="292">
        <v>1</v>
      </c>
    </row>
    <row r="89" spans="1:80">
      <c r="A89" s="301"/>
      <c r="B89" s="302"/>
      <c r="C89" s="303"/>
      <c r="D89" s="304"/>
      <c r="E89" s="304"/>
      <c r="F89" s="304"/>
      <c r="G89" s="305"/>
      <c r="I89" s="306"/>
      <c r="K89" s="306"/>
      <c r="L89" s="307"/>
      <c r="O89" s="292">
        <v>3</v>
      </c>
    </row>
    <row r="90" spans="1:80">
      <c r="A90" s="301"/>
      <c r="B90" s="308"/>
      <c r="C90" s="309" t="s">
        <v>446</v>
      </c>
      <c r="D90" s="310"/>
      <c r="E90" s="311">
        <v>1.43E-2</v>
      </c>
      <c r="F90" s="312"/>
      <c r="G90" s="313"/>
      <c r="H90" s="314"/>
      <c r="I90" s="306"/>
      <c r="J90" s="315"/>
      <c r="K90" s="306"/>
      <c r="M90" s="307" t="s">
        <v>446</v>
      </c>
      <c r="O90" s="292"/>
    </row>
    <row r="91" spans="1:80" ht="22.5">
      <c r="A91" s="293">
        <v>28</v>
      </c>
      <c r="B91" s="294" t="s">
        <v>447</v>
      </c>
      <c r="C91" s="295" t="s">
        <v>448</v>
      </c>
      <c r="D91" s="296" t="s">
        <v>249</v>
      </c>
      <c r="E91" s="297">
        <v>3.5</v>
      </c>
      <c r="F91" s="297">
        <v>0</v>
      </c>
      <c r="G91" s="298">
        <f>E91*F91</f>
        <v>0</v>
      </c>
      <c r="H91" s="299">
        <v>0.52</v>
      </c>
      <c r="I91" s="300">
        <f>E91*H91</f>
        <v>1.82</v>
      </c>
      <c r="J91" s="299">
        <v>0</v>
      </c>
      <c r="K91" s="300">
        <f>E91*J91</f>
        <v>0</v>
      </c>
      <c r="O91" s="292">
        <v>2</v>
      </c>
      <c r="AA91" s="261">
        <v>1</v>
      </c>
      <c r="AB91" s="261">
        <v>1</v>
      </c>
      <c r="AC91" s="261">
        <v>1</v>
      </c>
      <c r="AZ91" s="261">
        <v>1</v>
      </c>
      <c r="BA91" s="261">
        <f>IF(AZ91=1,G91,0)</f>
        <v>0</v>
      </c>
      <c r="BB91" s="261">
        <f>IF(AZ91=2,G91,0)</f>
        <v>0</v>
      </c>
      <c r="BC91" s="261">
        <f>IF(AZ91=3,G91,0)</f>
        <v>0</v>
      </c>
      <c r="BD91" s="261">
        <f>IF(AZ91=4,G91,0)</f>
        <v>0</v>
      </c>
      <c r="BE91" s="261">
        <f>IF(AZ91=5,G91,0)</f>
        <v>0</v>
      </c>
      <c r="CA91" s="292">
        <v>1</v>
      </c>
      <c r="CB91" s="292">
        <v>1</v>
      </c>
    </row>
    <row r="92" spans="1:80">
      <c r="A92" s="293">
        <v>29</v>
      </c>
      <c r="B92" s="294" t="s">
        <v>449</v>
      </c>
      <c r="C92" s="295" t="s">
        <v>450</v>
      </c>
      <c r="D92" s="296" t="s">
        <v>291</v>
      </c>
      <c r="E92" s="297">
        <v>3.0800000000000001E-2</v>
      </c>
      <c r="F92" s="297">
        <v>0</v>
      </c>
      <c r="G92" s="298">
        <f>E92*F92</f>
        <v>0</v>
      </c>
      <c r="H92" s="299">
        <v>1.0502800000000001</v>
      </c>
      <c r="I92" s="300">
        <f>E92*H92</f>
        <v>3.2348624000000006E-2</v>
      </c>
      <c r="J92" s="299">
        <v>0</v>
      </c>
      <c r="K92" s="300">
        <f>E92*J92</f>
        <v>0</v>
      </c>
      <c r="O92" s="292">
        <v>2</v>
      </c>
      <c r="AA92" s="261">
        <v>1</v>
      </c>
      <c r="AB92" s="261">
        <v>1</v>
      </c>
      <c r="AC92" s="261">
        <v>1</v>
      </c>
      <c r="AZ92" s="261">
        <v>1</v>
      </c>
      <c r="BA92" s="261">
        <f>IF(AZ92=1,G92,0)</f>
        <v>0</v>
      </c>
      <c r="BB92" s="261">
        <f>IF(AZ92=2,G92,0)</f>
        <v>0</v>
      </c>
      <c r="BC92" s="261">
        <f>IF(AZ92=3,G92,0)</f>
        <v>0</v>
      </c>
      <c r="BD92" s="261">
        <f>IF(AZ92=4,G92,0)</f>
        <v>0</v>
      </c>
      <c r="BE92" s="261">
        <f>IF(AZ92=5,G92,0)</f>
        <v>0</v>
      </c>
      <c r="CA92" s="292">
        <v>1</v>
      </c>
      <c r="CB92" s="292">
        <v>1</v>
      </c>
    </row>
    <row r="93" spans="1:80">
      <c r="A93" s="301"/>
      <c r="B93" s="308"/>
      <c r="C93" s="309" t="s">
        <v>451</v>
      </c>
      <c r="D93" s="310"/>
      <c r="E93" s="311">
        <v>3.0800000000000001E-2</v>
      </c>
      <c r="F93" s="312"/>
      <c r="G93" s="313"/>
      <c r="H93" s="314"/>
      <c r="I93" s="306"/>
      <c r="J93" s="315"/>
      <c r="K93" s="306"/>
      <c r="M93" s="307" t="s">
        <v>451</v>
      </c>
      <c r="O93" s="292"/>
    </row>
    <row r="94" spans="1:80">
      <c r="A94" s="316"/>
      <c r="B94" s="317" t="s">
        <v>99</v>
      </c>
      <c r="C94" s="318" t="s">
        <v>277</v>
      </c>
      <c r="D94" s="319"/>
      <c r="E94" s="320"/>
      <c r="F94" s="321"/>
      <c r="G94" s="322">
        <f>SUM(G79:G93)</f>
        <v>0</v>
      </c>
      <c r="H94" s="323"/>
      <c r="I94" s="324">
        <f>SUM(I79:I93)</f>
        <v>22.190802005999998</v>
      </c>
      <c r="J94" s="323"/>
      <c r="K94" s="324">
        <f>SUM(K79:K93)</f>
        <v>0</v>
      </c>
      <c r="O94" s="292">
        <v>4</v>
      </c>
      <c r="BA94" s="325">
        <f>SUM(BA79:BA93)</f>
        <v>0</v>
      </c>
      <c r="BB94" s="325">
        <f>SUM(BB79:BB93)</f>
        <v>0</v>
      </c>
      <c r="BC94" s="325">
        <f>SUM(BC79:BC93)</f>
        <v>0</v>
      </c>
      <c r="BD94" s="325">
        <f>SUM(BD79:BD93)</f>
        <v>0</v>
      </c>
      <c r="BE94" s="325">
        <f>SUM(BE79:BE93)</f>
        <v>0</v>
      </c>
    </row>
    <row r="95" spans="1:80">
      <c r="A95" s="282" t="s">
        <v>97</v>
      </c>
      <c r="B95" s="283" t="s">
        <v>293</v>
      </c>
      <c r="C95" s="284" t="s">
        <v>294</v>
      </c>
      <c r="D95" s="285"/>
      <c r="E95" s="286"/>
      <c r="F95" s="286"/>
      <c r="G95" s="287"/>
      <c r="H95" s="288"/>
      <c r="I95" s="289"/>
      <c r="J95" s="290"/>
      <c r="K95" s="291"/>
      <c r="O95" s="292">
        <v>1</v>
      </c>
    </row>
    <row r="96" spans="1:80">
      <c r="A96" s="293">
        <v>30</v>
      </c>
      <c r="B96" s="294" t="s">
        <v>452</v>
      </c>
      <c r="C96" s="295" t="s">
        <v>453</v>
      </c>
      <c r="D96" s="296" t="s">
        <v>249</v>
      </c>
      <c r="E96" s="297">
        <v>11</v>
      </c>
      <c r="F96" s="297">
        <v>0</v>
      </c>
      <c r="G96" s="298">
        <f>E96*F96</f>
        <v>0</v>
      </c>
      <c r="H96" s="299">
        <v>0.441</v>
      </c>
      <c r="I96" s="300">
        <f>E96*H96</f>
        <v>4.851</v>
      </c>
      <c r="J96" s="299">
        <v>0</v>
      </c>
      <c r="K96" s="300">
        <f>E96*J96</f>
        <v>0</v>
      </c>
      <c r="O96" s="292">
        <v>2</v>
      </c>
      <c r="AA96" s="261">
        <v>1</v>
      </c>
      <c r="AB96" s="261">
        <v>1</v>
      </c>
      <c r="AC96" s="261">
        <v>1</v>
      </c>
      <c r="AZ96" s="261">
        <v>1</v>
      </c>
      <c r="BA96" s="261">
        <f>IF(AZ96=1,G96,0)</f>
        <v>0</v>
      </c>
      <c r="BB96" s="261">
        <f>IF(AZ96=2,G96,0)</f>
        <v>0</v>
      </c>
      <c r="BC96" s="261">
        <f>IF(AZ96=3,G96,0)</f>
        <v>0</v>
      </c>
      <c r="BD96" s="261">
        <f>IF(AZ96=4,G96,0)</f>
        <v>0</v>
      </c>
      <c r="BE96" s="261">
        <f>IF(AZ96=5,G96,0)</f>
        <v>0</v>
      </c>
      <c r="CA96" s="292">
        <v>1</v>
      </c>
      <c r="CB96" s="292">
        <v>1</v>
      </c>
    </row>
    <row r="97" spans="1:80">
      <c r="A97" s="301"/>
      <c r="B97" s="302"/>
      <c r="C97" s="303" t="s">
        <v>454</v>
      </c>
      <c r="D97" s="304"/>
      <c r="E97" s="304"/>
      <c r="F97" s="304"/>
      <c r="G97" s="305"/>
      <c r="I97" s="306"/>
      <c r="K97" s="306"/>
      <c r="L97" s="307" t="s">
        <v>454</v>
      </c>
      <c r="O97" s="292">
        <v>3</v>
      </c>
    </row>
    <row r="98" spans="1:80">
      <c r="A98" s="301"/>
      <c r="B98" s="308"/>
      <c r="C98" s="309" t="s">
        <v>455</v>
      </c>
      <c r="D98" s="310"/>
      <c r="E98" s="311">
        <v>11</v>
      </c>
      <c r="F98" s="312"/>
      <c r="G98" s="313"/>
      <c r="H98" s="314"/>
      <c r="I98" s="306"/>
      <c r="J98" s="315"/>
      <c r="K98" s="306"/>
      <c r="M98" s="307" t="s">
        <v>455</v>
      </c>
      <c r="O98" s="292"/>
    </row>
    <row r="99" spans="1:80">
      <c r="A99" s="293">
        <v>31</v>
      </c>
      <c r="B99" s="294" t="s">
        <v>296</v>
      </c>
      <c r="C99" s="295" t="s">
        <v>297</v>
      </c>
      <c r="D99" s="296" t="s">
        <v>249</v>
      </c>
      <c r="E99" s="297">
        <v>20</v>
      </c>
      <c r="F99" s="297">
        <v>0</v>
      </c>
      <c r="G99" s="298">
        <f>E99*F99</f>
        <v>0</v>
      </c>
      <c r="H99" s="299">
        <v>0.5292</v>
      </c>
      <c r="I99" s="300">
        <f>E99*H99</f>
        <v>10.584</v>
      </c>
      <c r="J99" s="299">
        <v>0</v>
      </c>
      <c r="K99" s="300">
        <f>E99*J99</f>
        <v>0</v>
      </c>
      <c r="O99" s="292">
        <v>2</v>
      </c>
      <c r="AA99" s="261">
        <v>1</v>
      </c>
      <c r="AB99" s="261">
        <v>1</v>
      </c>
      <c r="AC99" s="261">
        <v>1</v>
      </c>
      <c r="AZ99" s="261">
        <v>1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1</v>
      </c>
      <c r="CB99" s="292">
        <v>1</v>
      </c>
    </row>
    <row r="100" spans="1:80">
      <c r="A100" s="301"/>
      <c r="B100" s="302"/>
      <c r="C100" s="303" t="s">
        <v>298</v>
      </c>
      <c r="D100" s="304"/>
      <c r="E100" s="304"/>
      <c r="F100" s="304"/>
      <c r="G100" s="305"/>
      <c r="I100" s="306"/>
      <c r="K100" s="306"/>
      <c r="L100" s="307" t="s">
        <v>298</v>
      </c>
      <c r="O100" s="292">
        <v>3</v>
      </c>
    </row>
    <row r="101" spans="1:80">
      <c r="A101" s="301"/>
      <c r="B101" s="308"/>
      <c r="C101" s="309" t="s">
        <v>456</v>
      </c>
      <c r="D101" s="310"/>
      <c r="E101" s="311">
        <v>20</v>
      </c>
      <c r="F101" s="312"/>
      <c r="G101" s="313"/>
      <c r="H101" s="314"/>
      <c r="I101" s="306"/>
      <c r="J101" s="315"/>
      <c r="K101" s="306"/>
      <c r="M101" s="307" t="s">
        <v>456</v>
      </c>
      <c r="O101" s="292"/>
    </row>
    <row r="102" spans="1:80">
      <c r="A102" s="293">
        <v>32</v>
      </c>
      <c r="B102" s="294" t="s">
        <v>299</v>
      </c>
      <c r="C102" s="295" t="s">
        <v>300</v>
      </c>
      <c r="D102" s="296" t="s">
        <v>249</v>
      </c>
      <c r="E102" s="297">
        <v>11</v>
      </c>
      <c r="F102" s="297">
        <v>0</v>
      </c>
      <c r="G102" s="298">
        <f>E102*F102</f>
        <v>0</v>
      </c>
      <c r="H102" s="299">
        <v>0.18462999999999999</v>
      </c>
      <c r="I102" s="300">
        <f>E102*H102</f>
        <v>2.0309299999999997</v>
      </c>
      <c r="J102" s="299">
        <v>0</v>
      </c>
      <c r="K102" s="300">
        <f>E102*J102</f>
        <v>0</v>
      </c>
      <c r="O102" s="292">
        <v>2</v>
      </c>
      <c r="AA102" s="261">
        <v>1</v>
      </c>
      <c r="AB102" s="261">
        <v>1</v>
      </c>
      <c r="AC102" s="261">
        <v>1</v>
      </c>
      <c r="AZ102" s="261">
        <v>1</v>
      </c>
      <c r="BA102" s="261">
        <f>IF(AZ102=1,G102,0)</f>
        <v>0</v>
      </c>
      <c r="BB102" s="261">
        <f>IF(AZ102=2,G102,0)</f>
        <v>0</v>
      </c>
      <c r="BC102" s="261">
        <f>IF(AZ102=3,G102,0)</f>
        <v>0</v>
      </c>
      <c r="BD102" s="261">
        <f>IF(AZ102=4,G102,0)</f>
        <v>0</v>
      </c>
      <c r="BE102" s="261">
        <f>IF(AZ102=5,G102,0)</f>
        <v>0</v>
      </c>
      <c r="CA102" s="292">
        <v>1</v>
      </c>
      <c r="CB102" s="292">
        <v>1</v>
      </c>
    </row>
    <row r="103" spans="1:80">
      <c r="A103" s="301"/>
      <c r="B103" s="302"/>
      <c r="C103" s="303" t="s">
        <v>301</v>
      </c>
      <c r="D103" s="304"/>
      <c r="E103" s="304"/>
      <c r="F103" s="304"/>
      <c r="G103" s="305"/>
      <c r="I103" s="306"/>
      <c r="K103" s="306"/>
      <c r="L103" s="307" t="s">
        <v>301</v>
      </c>
      <c r="O103" s="292">
        <v>3</v>
      </c>
    </row>
    <row r="104" spans="1:80">
      <c r="A104" s="301"/>
      <c r="B104" s="308"/>
      <c r="C104" s="309" t="s">
        <v>455</v>
      </c>
      <c r="D104" s="310"/>
      <c r="E104" s="311">
        <v>11</v>
      </c>
      <c r="F104" s="312"/>
      <c r="G104" s="313"/>
      <c r="H104" s="314"/>
      <c r="I104" s="306"/>
      <c r="J104" s="315"/>
      <c r="K104" s="306"/>
      <c r="M104" s="307" t="s">
        <v>455</v>
      </c>
      <c r="O104" s="292"/>
    </row>
    <row r="105" spans="1:80">
      <c r="A105" s="293">
        <v>33</v>
      </c>
      <c r="B105" s="294" t="s">
        <v>302</v>
      </c>
      <c r="C105" s="295" t="s">
        <v>303</v>
      </c>
      <c r="D105" s="296" t="s">
        <v>249</v>
      </c>
      <c r="E105" s="297">
        <v>11</v>
      </c>
      <c r="F105" s="297">
        <v>0</v>
      </c>
      <c r="G105" s="298">
        <f>E105*F105</f>
        <v>0</v>
      </c>
      <c r="H105" s="299">
        <v>0.35759999999999997</v>
      </c>
      <c r="I105" s="300">
        <f>E105*H105</f>
        <v>3.9335999999999998</v>
      </c>
      <c r="J105" s="299">
        <v>0</v>
      </c>
      <c r="K105" s="300">
        <f>E105*J105</f>
        <v>0</v>
      </c>
      <c r="O105" s="292">
        <v>2</v>
      </c>
      <c r="AA105" s="261">
        <v>1</v>
      </c>
      <c r="AB105" s="261">
        <v>1</v>
      </c>
      <c r="AC105" s="261">
        <v>1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1</v>
      </c>
      <c r="CB105" s="292">
        <v>1</v>
      </c>
    </row>
    <row r="106" spans="1:80">
      <c r="A106" s="301"/>
      <c r="B106" s="302"/>
      <c r="C106" s="303" t="s">
        <v>304</v>
      </c>
      <c r="D106" s="304"/>
      <c r="E106" s="304"/>
      <c r="F106" s="304"/>
      <c r="G106" s="305"/>
      <c r="I106" s="306"/>
      <c r="K106" s="306"/>
      <c r="L106" s="307" t="s">
        <v>304</v>
      </c>
      <c r="O106" s="292">
        <v>3</v>
      </c>
    </row>
    <row r="107" spans="1:80">
      <c r="A107" s="301"/>
      <c r="B107" s="308"/>
      <c r="C107" s="309" t="s">
        <v>455</v>
      </c>
      <c r="D107" s="310"/>
      <c r="E107" s="311">
        <v>11</v>
      </c>
      <c r="F107" s="312"/>
      <c r="G107" s="313"/>
      <c r="H107" s="314"/>
      <c r="I107" s="306"/>
      <c r="J107" s="315"/>
      <c r="K107" s="306"/>
      <c r="M107" s="307" t="s">
        <v>455</v>
      </c>
      <c r="O107" s="292"/>
    </row>
    <row r="108" spans="1:80">
      <c r="A108" s="316"/>
      <c r="B108" s="317" t="s">
        <v>99</v>
      </c>
      <c r="C108" s="318" t="s">
        <v>295</v>
      </c>
      <c r="D108" s="319"/>
      <c r="E108" s="320"/>
      <c r="F108" s="321"/>
      <c r="G108" s="322">
        <f>SUM(G95:G107)</f>
        <v>0</v>
      </c>
      <c r="H108" s="323"/>
      <c r="I108" s="324">
        <f>SUM(I95:I107)</f>
        <v>21.399529999999999</v>
      </c>
      <c r="J108" s="323"/>
      <c r="K108" s="324">
        <f>SUM(K95:K107)</f>
        <v>0</v>
      </c>
      <c r="O108" s="292">
        <v>4</v>
      </c>
      <c r="BA108" s="325">
        <f>SUM(BA95:BA107)</f>
        <v>0</v>
      </c>
      <c r="BB108" s="325">
        <f>SUM(BB95:BB107)</f>
        <v>0</v>
      </c>
      <c r="BC108" s="325">
        <f>SUM(BC95:BC107)</f>
        <v>0</v>
      </c>
      <c r="BD108" s="325">
        <f>SUM(BD95:BD107)</f>
        <v>0</v>
      </c>
      <c r="BE108" s="325">
        <f>SUM(BE95:BE107)</f>
        <v>0</v>
      </c>
    </row>
    <row r="109" spans="1:80">
      <c r="A109" s="282" t="s">
        <v>97</v>
      </c>
      <c r="B109" s="283" t="s">
        <v>305</v>
      </c>
      <c r="C109" s="284" t="s">
        <v>306</v>
      </c>
      <c r="D109" s="285"/>
      <c r="E109" s="286"/>
      <c r="F109" s="286"/>
      <c r="G109" s="287"/>
      <c r="H109" s="288"/>
      <c r="I109" s="289"/>
      <c r="J109" s="290"/>
      <c r="K109" s="291"/>
      <c r="O109" s="292">
        <v>1</v>
      </c>
    </row>
    <row r="110" spans="1:80">
      <c r="A110" s="293">
        <v>34</v>
      </c>
      <c r="B110" s="294" t="s">
        <v>308</v>
      </c>
      <c r="C110" s="295" t="s">
        <v>309</v>
      </c>
      <c r="D110" s="296" t="s">
        <v>249</v>
      </c>
      <c r="E110" s="297">
        <v>3</v>
      </c>
      <c r="F110" s="297">
        <v>0</v>
      </c>
      <c r="G110" s="298">
        <f>E110*F110</f>
        <v>0</v>
      </c>
      <c r="H110" s="299">
        <v>6.0099999999999997E-3</v>
      </c>
      <c r="I110" s="300">
        <f>E110*H110</f>
        <v>1.8029999999999997E-2</v>
      </c>
      <c r="J110" s="299">
        <v>0</v>
      </c>
      <c r="K110" s="300">
        <f>E110*J110</f>
        <v>0</v>
      </c>
      <c r="O110" s="292">
        <v>2</v>
      </c>
      <c r="AA110" s="261">
        <v>1</v>
      </c>
      <c r="AB110" s="261">
        <v>1</v>
      </c>
      <c r="AC110" s="261">
        <v>1</v>
      </c>
      <c r="AZ110" s="261">
        <v>1</v>
      </c>
      <c r="BA110" s="261">
        <f>IF(AZ110=1,G110,0)</f>
        <v>0</v>
      </c>
      <c r="BB110" s="261">
        <f>IF(AZ110=2,G110,0)</f>
        <v>0</v>
      </c>
      <c r="BC110" s="261">
        <f>IF(AZ110=3,G110,0)</f>
        <v>0</v>
      </c>
      <c r="BD110" s="261">
        <f>IF(AZ110=4,G110,0)</f>
        <v>0</v>
      </c>
      <c r="BE110" s="261">
        <f>IF(AZ110=5,G110,0)</f>
        <v>0</v>
      </c>
      <c r="CA110" s="292">
        <v>1</v>
      </c>
      <c r="CB110" s="292">
        <v>1</v>
      </c>
    </row>
    <row r="111" spans="1:80">
      <c r="A111" s="301"/>
      <c r="B111" s="308"/>
      <c r="C111" s="309" t="s">
        <v>457</v>
      </c>
      <c r="D111" s="310"/>
      <c r="E111" s="311">
        <v>3</v>
      </c>
      <c r="F111" s="312"/>
      <c r="G111" s="313"/>
      <c r="H111" s="314"/>
      <c r="I111" s="306"/>
      <c r="J111" s="315"/>
      <c r="K111" s="306"/>
      <c r="M111" s="307" t="s">
        <v>457</v>
      </c>
      <c r="O111" s="292"/>
    </row>
    <row r="112" spans="1:80">
      <c r="A112" s="293">
        <v>35</v>
      </c>
      <c r="B112" s="294" t="s">
        <v>310</v>
      </c>
      <c r="C112" s="295" t="s">
        <v>311</v>
      </c>
      <c r="D112" s="296" t="s">
        <v>249</v>
      </c>
      <c r="E112" s="297">
        <v>3</v>
      </c>
      <c r="F112" s="297">
        <v>0</v>
      </c>
      <c r="G112" s="298">
        <f>E112*F112</f>
        <v>0</v>
      </c>
      <c r="H112" s="299">
        <v>6.0999999999999997E-4</v>
      </c>
      <c r="I112" s="300">
        <f>E112*H112</f>
        <v>1.83E-3</v>
      </c>
      <c r="J112" s="299">
        <v>0</v>
      </c>
      <c r="K112" s="300">
        <f>E112*J112</f>
        <v>0</v>
      </c>
      <c r="O112" s="292">
        <v>2</v>
      </c>
      <c r="AA112" s="261">
        <v>1</v>
      </c>
      <c r="AB112" s="261">
        <v>1</v>
      </c>
      <c r="AC112" s="261">
        <v>1</v>
      </c>
      <c r="AZ112" s="261">
        <v>1</v>
      </c>
      <c r="BA112" s="261">
        <f>IF(AZ112=1,G112,0)</f>
        <v>0</v>
      </c>
      <c r="BB112" s="261">
        <f>IF(AZ112=2,G112,0)</f>
        <v>0</v>
      </c>
      <c r="BC112" s="261">
        <f>IF(AZ112=3,G112,0)</f>
        <v>0</v>
      </c>
      <c r="BD112" s="261">
        <f>IF(AZ112=4,G112,0)</f>
        <v>0</v>
      </c>
      <c r="BE112" s="261">
        <f>IF(AZ112=5,G112,0)</f>
        <v>0</v>
      </c>
      <c r="CA112" s="292">
        <v>1</v>
      </c>
      <c r="CB112" s="292">
        <v>1</v>
      </c>
    </row>
    <row r="113" spans="1:80">
      <c r="A113" s="301"/>
      <c r="B113" s="308"/>
      <c r="C113" s="309" t="s">
        <v>457</v>
      </c>
      <c r="D113" s="310"/>
      <c r="E113" s="311">
        <v>3</v>
      </c>
      <c r="F113" s="312"/>
      <c r="G113" s="313"/>
      <c r="H113" s="314"/>
      <c r="I113" s="306"/>
      <c r="J113" s="315"/>
      <c r="K113" s="306"/>
      <c r="M113" s="307" t="s">
        <v>457</v>
      </c>
      <c r="O113" s="292"/>
    </row>
    <row r="114" spans="1:80">
      <c r="A114" s="293">
        <v>36</v>
      </c>
      <c r="B114" s="294" t="s">
        <v>312</v>
      </c>
      <c r="C114" s="295" t="s">
        <v>458</v>
      </c>
      <c r="D114" s="296" t="s">
        <v>249</v>
      </c>
      <c r="E114" s="297">
        <v>3</v>
      </c>
      <c r="F114" s="297">
        <v>0</v>
      </c>
      <c r="G114" s="298">
        <f>E114*F114</f>
        <v>0</v>
      </c>
      <c r="H114" s="299">
        <v>0.12966</v>
      </c>
      <c r="I114" s="300">
        <f>E114*H114</f>
        <v>0.38897999999999999</v>
      </c>
      <c r="J114" s="299">
        <v>0</v>
      </c>
      <c r="K114" s="300">
        <f>E114*J114</f>
        <v>0</v>
      </c>
      <c r="O114" s="292">
        <v>2</v>
      </c>
      <c r="AA114" s="261">
        <v>1</v>
      </c>
      <c r="AB114" s="261">
        <v>1</v>
      </c>
      <c r="AC114" s="261">
        <v>1</v>
      </c>
      <c r="AZ114" s="261">
        <v>1</v>
      </c>
      <c r="BA114" s="261">
        <f>IF(AZ114=1,G114,0)</f>
        <v>0</v>
      </c>
      <c r="BB114" s="261">
        <f>IF(AZ114=2,G114,0)</f>
        <v>0</v>
      </c>
      <c r="BC114" s="261">
        <f>IF(AZ114=3,G114,0)</f>
        <v>0</v>
      </c>
      <c r="BD114" s="261">
        <f>IF(AZ114=4,G114,0)</f>
        <v>0</v>
      </c>
      <c r="BE114" s="261">
        <f>IF(AZ114=5,G114,0)</f>
        <v>0</v>
      </c>
      <c r="CA114" s="292">
        <v>1</v>
      </c>
      <c r="CB114" s="292">
        <v>1</v>
      </c>
    </row>
    <row r="115" spans="1:80">
      <c r="A115" s="301"/>
      <c r="B115" s="302"/>
      <c r="C115" s="303" t="s">
        <v>314</v>
      </c>
      <c r="D115" s="304"/>
      <c r="E115" s="304"/>
      <c r="F115" s="304"/>
      <c r="G115" s="305"/>
      <c r="I115" s="306"/>
      <c r="K115" s="306"/>
      <c r="L115" s="307" t="s">
        <v>314</v>
      </c>
      <c r="O115" s="292">
        <v>3</v>
      </c>
    </row>
    <row r="116" spans="1:80">
      <c r="A116" s="301"/>
      <c r="B116" s="308"/>
      <c r="C116" s="309" t="s">
        <v>457</v>
      </c>
      <c r="D116" s="310"/>
      <c r="E116" s="311">
        <v>3</v>
      </c>
      <c r="F116" s="312"/>
      <c r="G116" s="313"/>
      <c r="H116" s="314"/>
      <c r="I116" s="306"/>
      <c r="J116" s="315"/>
      <c r="K116" s="306"/>
      <c r="M116" s="307" t="s">
        <v>457</v>
      </c>
      <c r="O116" s="292"/>
    </row>
    <row r="117" spans="1:80">
      <c r="A117" s="316"/>
      <c r="B117" s="317" t="s">
        <v>99</v>
      </c>
      <c r="C117" s="318" t="s">
        <v>307</v>
      </c>
      <c r="D117" s="319"/>
      <c r="E117" s="320"/>
      <c r="F117" s="321"/>
      <c r="G117" s="322">
        <f>SUM(G109:G116)</f>
        <v>0</v>
      </c>
      <c r="H117" s="323"/>
      <c r="I117" s="324">
        <f>SUM(I109:I116)</f>
        <v>0.40883999999999998</v>
      </c>
      <c r="J117" s="323"/>
      <c r="K117" s="324">
        <f>SUM(K109:K116)</f>
        <v>0</v>
      </c>
      <c r="O117" s="292">
        <v>4</v>
      </c>
      <c r="BA117" s="325">
        <f>SUM(BA109:BA116)</f>
        <v>0</v>
      </c>
      <c r="BB117" s="325">
        <f>SUM(BB109:BB116)</f>
        <v>0</v>
      </c>
      <c r="BC117" s="325">
        <f>SUM(BC109:BC116)</f>
        <v>0</v>
      </c>
      <c r="BD117" s="325">
        <f>SUM(BD109:BD116)</f>
        <v>0</v>
      </c>
      <c r="BE117" s="325">
        <f>SUM(BE109:BE116)</f>
        <v>0</v>
      </c>
    </row>
    <row r="118" spans="1:80">
      <c r="A118" s="282" t="s">
        <v>97</v>
      </c>
      <c r="B118" s="283" t="s">
        <v>315</v>
      </c>
      <c r="C118" s="284" t="s">
        <v>316</v>
      </c>
      <c r="D118" s="285"/>
      <c r="E118" s="286"/>
      <c r="F118" s="286"/>
      <c r="G118" s="287"/>
      <c r="H118" s="288"/>
      <c r="I118" s="289"/>
      <c r="J118" s="290"/>
      <c r="K118" s="291"/>
      <c r="O118" s="292">
        <v>1</v>
      </c>
    </row>
    <row r="119" spans="1:80">
      <c r="A119" s="293">
        <v>37</v>
      </c>
      <c r="B119" s="294" t="s">
        <v>318</v>
      </c>
      <c r="C119" s="295" t="s">
        <v>319</v>
      </c>
      <c r="D119" s="296" t="s">
        <v>249</v>
      </c>
      <c r="E119" s="297">
        <v>26</v>
      </c>
      <c r="F119" s="297">
        <v>0</v>
      </c>
      <c r="G119" s="298">
        <f>E119*F119</f>
        <v>0</v>
      </c>
      <c r="H119" s="299">
        <v>7.3899999999999993E-2</v>
      </c>
      <c r="I119" s="300">
        <f>E119*H119</f>
        <v>1.9213999999999998</v>
      </c>
      <c r="J119" s="299">
        <v>0</v>
      </c>
      <c r="K119" s="300">
        <f>E119*J119</f>
        <v>0</v>
      </c>
      <c r="O119" s="292">
        <v>2</v>
      </c>
      <c r="AA119" s="261">
        <v>1</v>
      </c>
      <c r="AB119" s="261">
        <v>1</v>
      </c>
      <c r="AC119" s="261">
        <v>1</v>
      </c>
      <c r="AZ119" s="261">
        <v>1</v>
      </c>
      <c r="BA119" s="261">
        <f>IF(AZ119=1,G119,0)</f>
        <v>0</v>
      </c>
      <c r="BB119" s="261">
        <f>IF(AZ119=2,G119,0)</f>
        <v>0</v>
      </c>
      <c r="BC119" s="261">
        <f>IF(AZ119=3,G119,0)</f>
        <v>0</v>
      </c>
      <c r="BD119" s="261">
        <f>IF(AZ119=4,G119,0)</f>
        <v>0</v>
      </c>
      <c r="BE119" s="261">
        <f>IF(AZ119=5,G119,0)</f>
        <v>0</v>
      </c>
      <c r="CA119" s="292">
        <v>1</v>
      </c>
      <c r="CB119" s="292">
        <v>1</v>
      </c>
    </row>
    <row r="120" spans="1:80">
      <c r="A120" s="293">
        <v>38</v>
      </c>
      <c r="B120" s="294" t="s">
        <v>320</v>
      </c>
      <c r="C120" s="295" t="s">
        <v>321</v>
      </c>
      <c r="D120" s="296" t="s">
        <v>176</v>
      </c>
      <c r="E120" s="297">
        <v>13</v>
      </c>
      <c r="F120" s="297">
        <v>0</v>
      </c>
      <c r="G120" s="298">
        <f>E120*F120</f>
        <v>0</v>
      </c>
      <c r="H120" s="299">
        <v>3.6000000000000002E-4</v>
      </c>
      <c r="I120" s="300">
        <f>E120*H120</f>
        <v>4.6800000000000001E-3</v>
      </c>
      <c r="J120" s="299">
        <v>0</v>
      </c>
      <c r="K120" s="300">
        <f>E120*J120</f>
        <v>0</v>
      </c>
      <c r="O120" s="292">
        <v>2</v>
      </c>
      <c r="AA120" s="261">
        <v>1</v>
      </c>
      <c r="AB120" s="261">
        <v>1</v>
      </c>
      <c r="AC120" s="261">
        <v>1</v>
      </c>
      <c r="AZ120" s="261">
        <v>1</v>
      </c>
      <c r="BA120" s="261">
        <f>IF(AZ120=1,G120,0)</f>
        <v>0</v>
      </c>
      <c r="BB120" s="261">
        <f>IF(AZ120=2,G120,0)</f>
        <v>0</v>
      </c>
      <c r="BC120" s="261">
        <f>IF(AZ120=3,G120,0)</f>
        <v>0</v>
      </c>
      <c r="BD120" s="261">
        <f>IF(AZ120=4,G120,0)</f>
        <v>0</v>
      </c>
      <c r="BE120" s="261">
        <f>IF(AZ120=5,G120,0)</f>
        <v>0</v>
      </c>
      <c r="CA120" s="292">
        <v>1</v>
      </c>
      <c r="CB120" s="292">
        <v>1</v>
      </c>
    </row>
    <row r="121" spans="1:80">
      <c r="A121" s="293">
        <v>39</v>
      </c>
      <c r="B121" s="294" t="s">
        <v>322</v>
      </c>
      <c r="C121" s="295" t="s">
        <v>323</v>
      </c>
      <c r="D121" s="296" t="s">
        <v>176</v>
      </c>
      <c r="E121" s="297">
        <v>24.6</v>
      </c>
      <c r="F121" s="297">
        <v>0</v>
      </c>
      <c r="G121" s="298">
        <f>E121*F121</f>
        <v>0</v>
      </c>
      <c r="H121" s="299">
        <v>3.5999999999999999E-3</v>
      </c>
      <c r="I121" s="300">
        <f>E121*H121</f>
        <v>8.856E-2</v>
      </c>
      <c r="J121" s="299">
        <v>0</v>
      </c>
      <c r="K121" s="300">
        <f>E121*J121</f>
        <v>0</v>
      </c>
      <c r="O121" s="292">
        <v>2</v>
      </c>
      <c r="AA121" s="261">
        <v>1</v>
      </c>
      <c r="AB121" s="261">
        <v>1</v>
      </c>
      <c r="AC121" s="261">
        <v>1</v>
      </c>
      <c r="AZ121" s="261">
        <v>1</v>
      </c>
      <c r="BA121" s="261">
        <f>IF(AZ121=1,G121,0)</f>
        <v>0</v>
      </c>
      <c r="BB121" s="261">
        <f>IF(AZ121=2,G121,0)</f>
        <v>0</v>
      </c>
      <c r="BC121" s="261">
        <f>IF(AZ121=3,G121,0)</f>
        <v>0</v>
      </c>
      <c r="BD121" s="261">
        <f>IF(AZ121=4,G121,0)</f>
        <v>0</v>
      </c>
      <c r="BE121" s="261">
        <f>IF(AZ121=5,G121,0)</f>
        <v>0</v>
      </c>
      <c r="CA121" s="292">
        <v>1</v>
      </c>
      <c r="CB121" s="292">
        <v>1</v>
      </c>
    </row>
    <row r="122" spans="1:80">
      <c r="A122" s="301"/>
      <c r="B122" s="308"/>
      <c r="C122" s="309" t="s">
        <v>459</v>
      </c>
      <c r="D122" s="310"/>
      <c r="E122" s="311">
        <v>24.6</v>
      </c>
      <c r="F122" s="312"/>
      <c r="G122" s="313"/>
      <c r="H122" s="314"/>
      <c r="I122" s="306"/>
      <c r="J122" s="315"/>
      <c r="K122" s="306"/>
      <c r="M122" s="307" t="s">
        <v>459</v>
      </c>
      <c r="O122" s="292"/>
    </row>
    <row r="123" spans="1:80">
      <c r="A123" s="293">
        <v>40</v>
      </c>
      <c r="B123" s="294" t="s">
        <v>325</v>
      </c>
      <c r="C123" s="295" t="s">
        <v>326</v>
      </c>
      <c r="D123" s="296" t="s">
        <v>249</v>
      </c>
      <c r="E123" s="297">
        <v>21</v>
      </c>
      <c r="F123" s="297">
        <v>0</v>
      </c>
      <c r="G123" s="298">
        <f>E123*F123</f>
        <v>0</v>
      </c>
      <c r="H123" s="299">
        <v>0.17244999999999999</v>
      </c>
      <c r="I123" s="300">
        <f>E123*H123</f>
        <v>3.6214499999999998</v>
      </c>
      <c r="J123" s="299"/>
      <c r="K123" s="300">
        <f>E123*J123</f>
        <v>0</v>
      </c>
      <c r="O123" s="292">
        <v>2</v>
      </c>
      <c r="AA123" s="261">
        <v>3</v>
      </c>
      <c r="AB123" s="261">
        <v>1</v>
      </c>
      <c r="AC123" s="261">
        <v>592451170</v>
      </c>
      <c r="AZ123" s="261">
        <v>1</v>
      </c>
      <c r="BA123" s="261">
        <f>IF(AZ123=1,G123,0)</f>
        <v>0</v>
      </c>
      <c r="BB123" s="261">
        <f>IF(AZ123=2,G123,0)</f>
        <v>0</v>
      </c>
      <c r="BC123" s="261">
        <f>IF(AZ123=3,G123,0)</f>
        <v>0</v>
      </c>
      <c r="BD123" s="261">
        <f>IF(AZ123=4,G123,0)</f>
        <v>0</v>
      </c>
      <c r="BE123" s="261">
        <f>IF(AZ123=5,G123,0)</f>
        <v>0</v>
      </c>
      <c r="CA123" s="292">
        <v>3</v>
      </c>
      <c r="CB123" s="292">
        <v>1</v>
      </c>
    </row>
    <row r="124" spans="1:80">
      <c r="A124" s="301"/>
      <c r="B124" s="302"/>
      <c r="C124" s="303" t="s">
        <v>327</v>
      </c>
      <c r="D124" s="304"/>
      <c r="E124" s="304"/>
      <c r="F124" s="304"/>
      <c r="G124" s="305"/>
      <c r="I124" s="306"/>
      <c r="K124" s="306"/>
      <c r="L124" s="307" t="s">
        <v>327</v>
      </c>
      <c r="O124" s="292">
        <v>3</v>
      </c>
    </row>
    <row r="125" spans="1:80">
      <c r="A125" s="301"/>
      <c r="B125" s="302"/>
      <c r="C125" s="303" t="s">
        <v>460</v>
      </c>
      <c r="D125" s="304"/>
      <c r="E125" s="304"/>
      <c r="F125" s="304"/>
      <c r="G125" s="305"/>
      <c r="I125" s="306"/>
      <c r="K125" s="306"/>
      <c r="L125" s="307" t="s">
        <v>460</v>
      </c>
      <c r="O125" s="292">
        <v>3</v>
      </c>
    </row>
    <row r="126" spans="1:80">
      <c r="A126" s="301"/>
      <c r="B126" s="302"/>
      <c r="C126" s="303" t="s">
        <v>461</v>
      </c>
      <c r="D126" s="304"/>
      <c r="E126" s="304"/>
      <c r="F126" s="304"/>
      <c r="G126" s="305"/>
      <c r="I126" s="306"/>
      <c r="K126" s="306"/>
      <c r="L126" s="307" t="s">
        <v>461</v>
      </c>
      <c r="O126" s="292">
        <v>3</v>
      </c>
    </row>
    <row r="127" spans="1:80">
      <c r="A127" s="301"/>
      <c r="B127" s="308"/>
      <c r="C127" s="309" t="s">
        <v>462</v>
      </c>
      <c r="D127" s="310"/>
      <c r="E127" s="311">
        <v>21</v>
      </c>
      <c r="F127" s="312"/>
      <c r="G127" s="313"/>
      <c r="H127" s="314"/>
      <c r="I127" s="306"/>
      <c r="J127" s="315"/>
      <c r="K127" s="306"/>
      <c r="M127" s="307" t="s">
        <v>462</v>
      </c>
      <c r="O127" s="292"/>
    </row>
    <row r="128" spans="1:80">
      <c r="A128" s="316"/>
      <c r="B128" s="317" t="s">
        <v>99</v>
      </c>
      <c r="C128" s="318" t="s">
        <v>317</v>
      </c>
      <c r="D128" s="319"/>
      <c r="E128" s="320"/>
      <c r="F128" s="321"/>
      <c r="G128" s="322">
        <f>SUM(G118:G127)</f>
        <v>0</v>
      </c>
      <c r="H128" s="323"/>
      <c r="I128" s="324">
        <f>SUM(I118:I127)</f>
        <v>5.6360899999999994</v>
      </c>
      <c r="J128" s="323"/>
      <c r="K128" s="324">
        <f>SUM(K118:K127)</f>
        <v>0</v>
      </c>
      <c r="O128" s="292">
        <v>4</v>
      </c>
      <c r="BA128" s="325">
        <f>SUM(BA118:BA127)</f>
        <v>0</v>
      </c>
      <c r="BB128" s="325">
        <f>SUM(BB118:BB127)</f>
        <v>0</v>
      </c>
      <c r="BC128" s="325">
        <f>SUM(BC118:BC127)</f>
        <v>0</v>
      </c>
      <c r="BD128" s="325">
        <f>SUM(BD118:BD127)</f>
        <v>0</v>
      </c>
      <c r="BE128" s="325">
        <f>SUM(BE118:BE127)</f>
        <v>0</v>
      </c>
    </row>
    <row r="129" spans="1:80">
      <c r="A129" s="282" t="s">
        <v>97</v>
      </c>
      <c r="B129" s="283" t="s">
        <v>330</v>
      </c>
      <c r="C129" s="284" t="s">
        <v>331</v>
      </c>
      <c r="D129" s="285"/>
      <c r="E129" s="286"/>
      <c r="F129" s="286"/>
      <c r="G129" s="287"/>
      <c r="H129" s="288"/>
      <c r="I129" s="289"/>
      <c r="J129" s="290"/>
      <c r="K129" s="291"/>
      <c r="O129" s="292">
        <v>1</v>
      </c>
    </row>
    <row r="130" spans="1:80">
      <c r="A130" s="293">
        <v>41</v>
      </c>
      <c r="B130" s="294" t="s">
        <v>333</v>
      </c>
      <c r="C130" s="295" t="s">
        <v>334</v>
      </c>
      <c r="D130" s="296" t="s">
        <v>249</v>
      </c>
      <c r="E130" s="297">
        <v>56.18</v>
      </c>
      <c r="F130" s="297">
        <v>0</v>
      </c>
      <c r="G130" s="298">
        <f>E130*F130</f>
        <v>0</v>
      </c>
      <c r="H130" s="299">
        <v>2.2000000000000001E-4</v>
      </c>
      <c r="I130" s="300">
        <f>E130*H130</f>
        <v>1.23596E-2</v>
      </c>
      <c r="J130" s="299">
        <v>0</v>
      </c>
      <c r="K130" s="300">
        <f>E130*J130</f>
        <v>0</v>
      </c>
      <c r="O130" s="292">
        <v>2</v>
      </c>
      <c r="AA130" s="261">
        <v>1</v>
      </c>
      <c r="AB130" s="261">
        <v>1</v>
      </c>
      <c r="AC130" s="261">
        <v>1</v>
      </c>
      <c r="AZ130" s="261">
        <v>1</v>
      </c>
      <c r="BA130" s="261">
        <f>IF(AZ130=1,G130,0)</f>
        <v>0</v>
      </c>
      <c r="BB130" s="261">
        <f>IF(AZ130=2,G130,0)</f>
        <v>0</v>
      </c>
      <c r="BC130" s="261">
        <f>IF(AZ130=3,G130,0)</f>
        <v>0</v>
      </c>
      <c r="BD130" s="261">
        <f>IF(AZ130=4,G130,0)</f>
        <v>0</v>
      </c>
      <c r="BE130" s="261">
        <f>IF(AZ130=5,G130,0)</f>
        <v>0</v>
      </c>
      <c r="CA130" s="292">
        <v>1</v>
      </c>
      <c r="CB130" s="292">
        <v>1</v>
      </c>
    </row>
    <row r="131" spans="1:80">
      <c r="A131" s="301"/>
      <c r="B131" s="308"/>
      <c r="C131" s="309" t="s">
        <v>463</v>
      </c>
      <c r="D131" s="310"/>
      <c r="E131" s="311">
        <v>28.09</v>
      </c>
      <c r="F131" s="312"/>
      <c r="G131" s="313"/>
      <c r="H131" s="314"/>
      <c r="I131" s="306"/>
      <c r="J131" s="315"/>
      <c r="K131" s="306"/>
      <c r="M131" s="307" t="s">
        <v>463</v>
      </c>
      <c r="O131" s="292"/>
    </row>
    <row r="132" spans="1:80">
      <c r="A132" s="301"/>
      <c r="B132" s="308"/>
      <c r="C132" s="309" t="s">
        <v>464</v>
      </c>
      <c r="D132" s="310"/>
      <c r="E132" s="311">
        <v>28.09</v>
      </c>
      <c r="F132" s="312"/>
      <c r="G132" s="313"/>
      <c r="H132" s="314"/>
      <c r="I132" s="306"/>
      <c r="J132" s="315"/>
      <c r="K132" s="306"/>
      <c r="M132" s="307" t="s">
        <v>464</v>
      </c>
      <c r="O132" s="292"/>
    </row>
    <row r="133" spans="1:80">
      <c r="A133" s="316"/>
      <c r="B133" s="317" t="s">
        <v>99</v>
      </c>
      <c r="C133" s="318" t="s">
        <v>332</v>
      </c>
      <c r="D133" s="319"/>
      <c r="E133" s="320"/>
      <c r="F133" s="321"/>
      <c r="G133" s="322">
        <f>SUM(G129:G132)</f>
        <v>0</v>
      </c>
      <c r="H133" s="323"/>
      <c r="I133" s="324">
        <f>SUM(I129:I132)</f>
        <v>1.23596E-2</v>
      </c>
      <c r="J133" s="323"/>
      <c r="K133" s="324">
        <f>SUM(K129:K132)</f>
        <v>0</v>
      </c>
      <c r="O133" s="292">
        <v>4</v>
      </c>
      <c r="BA133" s="325">
        <f>SUM(BA129:BA132)</f>
        <v>0</v>
      </c>
      <c r="BB133" s="325">
        <f>SUM(BB129:BB132)</f>
        <v>0</v>
      </c>
      <c r="BC133" s="325">
        <f>SUM(BC129:BC132)</f>
        <v>0</v>
      </c>
      <c r="BD133" s="325">
        <f>SUM(BD129:BD132)</f>
        <v>0</v>
      </c>
      <c r="BE133" s="325">
        <f>SUM(BE129:BE132)</f>
        <v>0</v>
      </c>
    </row>
    <row r="134" spans="1:80">
      <c r="A134" s="282" t="s">
        <v>97</v>
      </c>
      <c r="B134" s="283" t="s">
        <v>337</v>
      </c>
      <c r="C134" s="284" t="s">
        <v>338</v>
      </c>
      <c r="D134" s="285"/>
      <c r="E134" s="286"/>
      <c r="F134" s="286"/>
      <c r="G134" s="287"/>
      <c r="H134" s="288"/>
      <c r="I134" s="289"/>
      <c r="J134" s="290"/>
      <c r="K134" s="291"/>
      <c r="O134" s="292">
        <v>1</v>
      </c>
    </row>
    <row r="135" spans="1:80">
      <c r="A135" s="293">
        <v>42</v>
      </c>
      <c r="B135" s="294" t="s">
        <v>340</v>
      </c>
      <c r="C135" s="295" t="s">
        <v>341</v>
      </c>
      <c r="D135" s="296" t="s">
        <v>176</v>
      </c>
      <c r="E135" s="297">
        <v>6.3</v>
      </c>
      <c r="F135" s="297">
        <v>0</v>
      </c>
      <c r="G135" s="298">
        <f>E135*F135</f>
        <v>0</v>
      </c>
      <c r="H135" s="299">
        <v>3.6999999999999999E-4</v>
      </c>
      <c r="I135" s="300">
        <f>E135*H135</f>
        <v>2.3309999999999997E-3</v>
      </c>
      <c r="J135" s="299">
        <v>0</v>
      </c>
      <c r="K135" s="300">
        <f>E135*J135</f>
        <v>0</v>
      </c>
      <c r="O135" s="292">
        <v>2</v>
      </c>
      <c r="AA135" s="261">
        <v>1</v>
      </c>
      <c r="AB135" s="261">
        <v>1</v>
      </c>
      <c r="AC135" s="261">
        <v>1</v>
      </c>
      <c r="AZ135" s="261">
        <v>1</v>
      </c>
      <c r="BA135" s="261">
        <f>IF(AZ135=1,G135,0)</f>
        <v>0</v>
      </c>
      <c r="BB135" s="261">
        <f>IF(AZ135=2,G135,0)</f>
        <v>0</v>
      </c>
      <c r="BC135" s="261">
        <f>IF(AZ135=3,G135,0)</f>
        <v>0</v>
      </c>
      <c r="BD135" s="261">
        <f>IF(AZ135=4,G135,0)</f>
        <v>0</v>
      </c>
      <c r="BE135" s="261">
        <f>IF(AZ135=5,G135,0)</f>
        <v>0</v>
      </c>
      <c r="CA135" s="292">
        <v>1</v>
      </c>
      <c r="CB135" s="292">
        <v>1</v>
      </c>
    </row>
    <row r="136" spans="1:80">
      <c r="A136" s="301"/>
      <c r="B136" s="302"/>
      <c r="C136" s="303" t="s">
        <v>342</v>
      </c>
      <c r="D136" s="304"/>
      <c r="E136" s="304"/>
      <c r="F136" s="304"/>
      <c r="G136" s="305"/>
      <c r="I136" s="306"/>
      <c r="K136" s="306"/>
      <c r="L136" s="307" t="s">
        <v>342</v>
      </c>
      <c r="O136" s="292">
        <v>3</v>
      </c>
    </row>
    <row r="137" spans="1:80">
      <c r="A137" s="293">
        <v>43</v>
      </c>
      <c r="B137" s="294" t="s">
        <v>465</v>
      </c>
      <c r="C137" s="295" t="s">
        <v>466</v>
      </c>
      <c r="D137" s="296" t="s">
        <v>249</v>
      </c>
      <c r="E137" s="297">
        <v>6</v>
      </c>
      <c r="F137" s="297">
        <v>0</v>
      </c>
      <c r="G137" s="298">
        <f>E137*F137</f>
        <v>0</v>
      </c>
      <c r="H137" s="299">
        <v>2.8900000000000002E-3</v>
      </c>
      <c r="I137" s="300">
        <f>E137*H137</f>
        <v>1.7340000000000001E-2</v>
      </c>
      <c r="J137" s="299">
        <v>0</v>
      </c>
      <c r="K137" s="300">
        <f>E137*J137</f>
        <v>0</v>
      </c>
      <c r="O137" s="292">
        <v>2</v>
      </c>
      <c r="AA137" s="261">
        <v>1</v>
      </c>
      <c r="AB137" s="261">
        <v>1</v>
      </c>
      <c r="AC137" s="261">
        <v>1</v>
      </c>
      <c r="AZ137" s="261">
        <v>1</v>
      </c>
      <c r="BA137" s="261">
        <f>IF(AZ137=1,G137,0)</f>
        <v>0</v>
      </c>
      <c r="BB137" s="261">
        <f>IF(AZ137=2,G137,0)</f>
        <v>0</v>
      </c>
      <c r="BC137" s="261">
        <f>IF(AZ137=3,G137,0)</f>
        <v>0</v>
      </c>
      <c r="BD137" s="261">
        <f>IF(AZ137=4,G137,0)</f>
        <v>0</v>
      </c>
      <c r="BE137" s="261">
        <f>IF(AZ137=5,G137,0)</f>
        <v>0</v>
      </c>
      <c r="CA137" s="292">
        <v>1</v>
      </c>
      <c r="CB137" s="292">
        <v>1</v>
      </c>
    </row>
    <row r="138" spans="1:80">
      <c r="A138" s="301"/>
      <c r="B138" s="302"/>
      <c r="C138" s="303" t="s">
        <v>467</v>
      </c>
      <c r="D138" s="304"/>
      <c r="E138" s="304"/>
      <c r="F138" s="304"/>
      <c r="G138" s="305"/>
      <c r="I138" s="306"/>
      <c r="K138" s="306"/>
      <c r="L138" s="307" t="s">
        <v>467</v>
      </c>
      <c r="O138" s="292">
        <v>3</v>
      </c>
    </row>
    <row r="139" spans="1:80">
      <c r="A139" s="293">
        <v>44</v>
      </c>
      <c r="B139" s="294" t="s">
        <v>468</v>
      </c>
      <c r="C139" s="295" t="s">
        <v>469</v>
      </c>
      <c r="D139" s="296" t="s">
        <v>249</v>
      </c>
      <c r="E139" s="297">
        <v>6</v>
      </c>
      <c r="F139" s="297">
        <v>0</v>
      </c>
      <c r="G139" s="298">
        <f>E139*F139</f>
        <v>0</v>
      </c>
      <c r="H139" s="299">
        <v>0</v>
      </c>
      <c r="I139" s="300">
        <f>E139*H139</f>
        <v>0</v>
      </c>
      <c r="J139" s="299">
        <v>0</v>
      </c>
      <c r="K139" s="300">
        <f>E139*J139</f>
        <v>0</v>
      </c>
      <c r="O139" s="292">
        <v>2</v>
      </c>
      <c r="AA139" s="261">
        <v>1</v>
      </c>
      <c r="AB139" s="261">
        <v>1</v>
      </c>
      <c r="AC139" s="261">
        <v>1</v>
      </c>
      <c r="AZ139" s="261">
        <v>1</v>
      </c>
      <c r="BA139" s="261">
        <f>IF(AZ139=1,G139,0)</f>
        <v>0</v>
      </c>
      <c r="BB139" s="261">
        <f>IF(AZ139=2,G139,0)</f>
        <v>0</v>
      </c>
      <c r="BC139" s="261">
        <f>IF(AZ139=3,G139,0)</f>
        <v>0</v>
      </c>
      <c r="BD139" s="261">
        <f>IF(AZ139=4,G139,0)</f>
        <v>0</v>
      </c>
      <c r="BE139" s="261">
        <f>IF(AZ139=5,G139,0)</f>
        <v>0</v>
      </c>
      <c r="CA139" s="292">
        <v>1</v>
      </c>
      <c r="CB139" s="292">
        <v>1</v>
      </c>
    </row>
    <row r="140" spans="1:80">
      <c r="A140" s="293">
        <v>45</v>
      </c>
      <c r="B140" s="294" t="s">
        <v>343</v>
      </c>
      <c r="C140" s="295" t="s">
        <v>344</v>
      </c>
      <c r="D140" s="296" t="s">
        <v>176</v>
      </c>
      <c r="E140" s="297">
        <v>7.3</v>
      </c>
      <c r="F140" s="297">
        <v>0</v>
      </c>
      <c r="G140" s="298">
        <f>E140*F140</f>
        <v>0</v>
      </c>
      <c r="H140" s="299">
        <v>0.12221</v>
      </c>
      <c r="I140" s="300">
        <f>E140*H140</f>
        <v>0.89213299999999995</v>
      </c>
      <c r="J140" s="299">
        <v>0</v>
      </c>
      <c r="K140" s="300">
        <f>E140*J140</f>
        <v>0</v>
      </c>
      <c r="O140" s="292">
        <v>2</v>
      </c>
      <c r="AA140" s="261">
        <v>1</v>
      </c>
      <c r="AB140" s="261">
        <v>1</v>
      </c>
      <c r="AC140" s="261">
        <v>1</v>
      </c>
      <c r="AZ140" s="261">
        <v>1</v>
      </c>
      <c r="BA140" s="261">
        <f>IF(AZ140=1,G140,0)</f>
        <v>0</v>
      </c>
      <c r="BB140" s="261">
        <f>IF(AZ140=2,G140,0)</f>
        <v>0</v>
      </c>
      <c r="BC140" s="261">
        <f>IF(AZ140=3,G140,0)</f>
        <v>0</v>
      </c>
      <c r="BD140" s="261">
        <f>IF(AZ140=4,G140,0)</f>
        <v>0</v>
      </c>
      <c r="BE140" s="261">
        <f>IF(AZ140=5,G140,0)</f>
        <v>0</v>
      </c>
      <c r="CA140" s="292">
        <v>1</v>
      </c>
      <c r="CB140" s="292">
        <v>1</v>
      </c>
    </row>
    <row r="141" spans="1:80">
      <c r="A141" s="301"/>
      <c r="B141" s="302"/>
      <c r="C141" s="303" t="s">
        <v>345</v>
      </c>
      <c r="D141" s="304"/>
      <c r="E141" s="304"/>
      <c r="F141" s="304"/>
      <c r="G141" s="305"/>
      <c r="I141" s="306"/>
      <c r="K141" s="306"/>
      <c r="L141" s="307" t="s">
        <v>345</v>
      </c>
      <c r="O141" s="292">
        <v>3</v>
      </c>
    </row>
    <row r="142" spans="1:80">
      <c r="A142" s="293">
        <v>46</v>
      </c>
      <c r="B142" s="294" t="s">
        <v>346</v>
      </c>
      <c r="C142" s="295" t="s">
        <v>347</v>
      </c>
      <c r="D142" s="296" t="s">
        <v>176</v>
      </c>
      <c r="E142" s="297">
        <v>17.5</v>
      </c>
      <c r="F142" s="297">
        <v>0</v>
      </c>
      <c r="G142" s="298">
        <f>E142*F142</f>
        <v>0</v>
      </c>
      <c r="H142" s="299">
        <v>0.188</v>
      </c>
      <c r="I142" s="300">
        <f>E142*H142</f>
        <v>3.29</v>
      </c>
      <c r="J142" s="299">
        <v>0</v>
      </c>
      <c r="K142" s="300">
        <f>E142*J142</f>
        <v>0</v>
      </c>
      <c r="O142" s="292">
        <v>2</v>
      </c>
      <c r="AA142" s="261">
        <v>1</v>
      </c>
      <c r="AB142" s="261">
        <v>1</v>
      </c>
      <c r="AC142" s="261">
        <v>1</v>
      </c>
      <c r="AZ142" s="261">
        <v>1</v>
      </c>
      <c r="BA142" s="261">
        <f>IF(AZ142=1,G142,0)</f>
        <v>0</v>
      </c>
      <c r="BB142" s="261">
        <f>IF(AZ142=2,G142,0)</f>
        <v>0</v>
      </c>
      <c r="BC142" s="261">
        <f>IF(AZ142=3,G142,0)</f>
        <v>0</v>
      </c>
      <c r="BD142" s="261">
        <f>IF(AZ142=4,G142,0)</f>
        <v>0</v>
      </c>
      <c r="BE142" s="261">
        <f>IF(AZ142=5,G142,0)</f>
        <v>0</v>
      </c>
      <c r="CA142" s="292">
        <v>1</v>
      </c>
      <c r="CB142" s="292">
        <v>1</v>
      </c>
    </row>
    <row r="143" spans="1:80">
      <c r="A143" s="301"/>
      <c r="B143" s="308"/>
      <c r="C143" s="309" t="s">
        <v>470</v>
      </c>
      <c r="D143" s="310"/>
      <c r="E143" s="311">
        <v>17.5</v>
      </c>
      <c r="F143" s="312"/>
      <c r="G143" s="313"/>
      <c r="H143" s="314"/>
      <c r="I143" s="306"/>
      <c r="J143" s="315"/>
      <c r="K143" s="306"/>
      <c r="M143" s="307" t="s">
        <v>470</v>
      </c>
      <c r="O143" s="292"/>
    </row>
    <row r="144" spans="1:80">
      <c r="A144" s="293">
        <v>47</v>
      </c>
      <c r="B144" s="294" t="s">
        <v>352</v>
      </c>
      <c r="C144" s="295" t="s">
        <v>353</v>
      </c>
      <c r="D144" s="296" t="s">
        <v>170</v>
      </c>
      <c r="E144" s="297">
        <v>0.86799999999999999</v>
      </c>
      <c r="F144" s="297">
        <v>0</v>
      </c>
      <c r="G144" s="298">
        <f>E144*F144</f>
        <v>0</v>
      </c>
      <c r="H144" s="299">
        <v>2.5249999999999999</v>
      </c>
      <c r="I144" s="300">
        <f>E144*H144</f>
        <v>2.1917</v>
      </c>
      <c r="J144" s="299">
        <v>0</v>
      </c>
      <c r="K144" s="300">
        <f>E144*J144</f>
        <v>0</v>
      </c>
      <c r="O144" s="292">
        <v>2</v>
      </c>
      <c r="AA144" s="261">
        <v>1</v>
      </c>
      <c r="AB144" s="261">
        <v>1</v>
      </c>
      <c r="AC144" s="261">
        <v>1</v>
      </c>
      <c r="AZ144" s="261">
        <v>1</v>
      </c>
      <c r="BA144" s="261">
        <f>IF(AZ144=1,G144,0)</f>
        <v>0</v>
      </c>
      <c r="BB144" s="261">
        <f>IF(AZ144=2,G144,0)</f>
        <v>0</v>
      </c>
      <c r="BC144" s="261">
        <f>IF(AZ144=3,G144,0)</f>
        <v>0</v>
      </c>
      <c r="BD144" s="261">
        <f>IF(AZ144=4,G144,0)</f>
        <v>0</v>
      </c>
      <c r="BE144" s="261">
        <f>IF(AZ144=5,G144,0)</f>
        <v>0</v>
      </c>
      <c r="CA144" s="292">
        <v>1</v>
      </c>
      <c r="CB144" s="292">
        <v>1</v>
      </c>
    </row>
    <row r="145" spans="1:80">
      <c r="A145" s="301"/>
      <c r="B145" s="302"/>
      <c r="C145" s="303" t="s">
        <v>314</v>
      </c>
      <c r="D145" s="304"/>
      <c r="E145" s="304"/>
      <c r="F145" s="304"/>
      <c r="G145" s="305"/>
      <c r="I145" s="306"/>
      <c r="K145" s="306"/>
      <c r="L145" s="307" t="s">
        <v>314</v>
      </c>
      <c r="O145" s="292">
        <v>3</v>
      </c>
    </row>
    <row r="146" spans="1:80">
      <c r="A146" s="301"/>
      <c r="B146" s="308"/>
      <c r="C146" s="309" t="s">
        <v>471</v>
      </c>
      <c r="D146" s="310"/>
      <c r="E146" s="311">
        <v>0.86799999999999999</v>
      </c>
      <c r="F146" s="312"/>
      <c r="G146" s="313"/>
      <c r="H146" s="314"/>
      <c r="I146" s="306"/>
      <c r="J146" s="315"/>
      <c r="K146" s="306"/>
      <c r="M146" s="307" t="s">
        <v>471</v>
      </c>
      <c r="O146" s="292"/>
    </row>
    <row r="147" spans="1:80">
      <c r="A147" s="293">
        <v>48</v>
      </c>
      <c r="B147" s="294" t="s">
        <v>355</v>
      </c>
      <c r="C147" s="295" t="s">
        <v>356</v>
      </c>
      <c r="D147" s="296" t="s">
        <v>176</v>
      </c>
      <c r="E147" s="297">
        <v>17.5</v>
      </c>
      <c r="F147" s="297">
        <v>0</v>
      </c>
      <c r="G147" s="298">
        <f>E147*F147</f>
        <v>0</v>
      </c>
      <c r="H147" s="299">
        <v>0</v>
      </c>
      <c r="I147" s="300">
        <f>E147*H147</f>
        <v>0</v>
      </c>
      <c r="J147" s="299">
        <v>0</v>
      </c>
      <c r="K147" s="300">
        <f>E147*J147</f>
        <v>0</v>
      </c>
      <c r="O147" s="292">
        <v>2</v>
      </c>
      <c r="AA147" s="261">
        <v>1</v>
      </c>
      <c r="AB147" s="261">
        <v>1</v>
      </c>
      <c r="AC147" s="261">
        <v>1</v>
      </c>
      <c r="AZ147" s="261">
        <v>1</v>
      </c>
      <c r="BA147" s="261">
        <f>IF(AZ147=1,G147,0)</f>
        <v>0</v>
      </c>
      <c r="BB147" s="261">
        <f>IF(AZ147=2,G147,0)</f>
        <v>0</v>
      </c>
      <c r="BC147" s="261">
        <f>IF(AZ147=3,G147,0)</f>
        <v>0</v>
      </c>
      <c r="BD147" s="261">
        <f>IF(AZ147=4,G147,0)</f>
        <v>0</v>
      </c>
      <c r="BE147" s="261">
        <f>IF(AZ147=5,G147,0)</f>
        <v>0</v>
      </c>
      <c r="CA147" s="292">
        <v>1</v>
      </c>
      <c r="CB147" s="292">
        <v>1</v>
      </c>
    </row>
    <row r="148" spans="1:80">
      <c r="A148" s="301"/>
      <c r="B148" s="302"/>
      <c r="C148" s="303"/>
      <c r="D148" s="304"/>
      <c r="E148" s="304"/>
      <c r="F148" s="304"/>
      <c r="G148" s="305"/>
      <c r="I148" s="306"/>
      <c r="K148" s="306"/>
      <c r="L148" s="307"/>
      <c r="O148" s="292">
        <v>3</v>
      </c>
    </row>
    <row r="149" spans="1:80">
      <c r="A149" s="301"/>
      <c r="B149" s="308"/>
      <c r="C149" s="309" t="s">
        <v>472</v>
      </c>
      <c r="D149" s="310"/>
      <c r="E149" s="311">
        <v>17.5</v>
      </c>
      <c r="F149" s="312"/>
      <c r="G149" s="313"/>
      <c r="H149" s="314"/>
      <c r="I149" s="306"/>
      <c r="J149" s="315"/>
      <c r="K149" s="306"/>
      <c r="M149" s="307" t="s">
        <v>472</v>
      </c>
      <c r="O149" s="292"/>
    </row>
    <row r="150" spans="1:80">
      <c r="A150" s="293">
        <v>49</v>
      </c>
      <c r="B150" s="294" t="s">
        <v>357</v>
      </c>
      <c r="C150" s="295" t="s">
        <v>358</v>
      </c>
      <c r="D150" s="296" t="s">
        <v>176</v>
      </c>
      <c r="E150" s="297">
        <v>17.5</v>
      </c>
      <c r="F150" s="297">
        <v>0</v>
      </c>
      <c r="G150" s="298">
        <f>E150*F150</f>
        <v>0</v>
      </c>
      <c r="H150" s="299">
        <v>0</v>
      </c>
      <c r="I150" s="300">
        <f>E150*H150</f>
        <v>0</v>
      </c>
      <c r="J150" s="299">
        <v>0</v>
      </c>
      <c r="K150" s="300">
        <f>E150*J150</f>
        <v>0</v>
      </c>
      <c r="O150" s="292">
        <v>2</v>
      </c>
      <c r="AA150" s="261">
        <v>1</v>
      </c>
      <c r="AB150" s="261">
        <v>1</v>
      </c>
      <c r="AC150" s="261">
        <v>1</v>
      </c>
      <c r="AZ150" s="261">
        <v>1</v>
      </c>
      <c r="BA150" s="261">
        <f>IF(AZ150=1,G150,0)</f>
        <v>0</v>
      </c>
      <c r="BB150" s="261">
        <f>IF(AZ150=2,G150,0)</f>
        <v>0</v>
      </c>
      <c r="BC150" s="261">
        <f>IF(AZ150=3,G150,0)</f>
        <v>0</v>
      </c>
      <c r="BD150" s="261">
        <f>IF(AZ150=4,G150,0)</f>
        <v>0</v>
      </c>
      <c r="BE150" s="261">
        <f>IF(AZ150=5,G150,0)</f>
        <v>0</v>
      </c>
      <c r="CA150" s="292">
        <v>1</v>
      </c>
      <c r="CB150" s="292">
        <v>1</v>
      </c>
    </row>
    <row r="151" spans="1:80">
      <c r="A151" s="293">
        <v>50</v>
      </c>
      <c r="B151" s="294" t="s">
        <v>362</v>
      </c>
      <c r="C151" s="295" t="s">
        <v>363</v>
      </c>
      <c r="D151" s="296" t="s">
        <v>361</v>
      </c>
      <c r="E151" s="297">
        <v>35</v>
      </c>
      <c r="F151" s="297">
        <v>0</v>
      </c>
      <c r="G151" s="298">
        <f>E151*F151</f>
        <v>0</v>
      </c>
      <c r="H151" s="299">
        <v>0.04</v>
      </c>
      <c r="I151" s="300">
        <f>E151*H151</f>
        <v>1.4000000000000001</v>
      </c>
      <c r="J151" s="299"/>
      <c r="K151" s="300">
        <f>E151*J151</f>
        <v>0</v>
      </c>
      <c r="O151" s="292">
        <v>2</v>
      </c>
      <c r="AA151" s="261">
        <v>3</v>
      </c>
      <c r="AB151" s="261">
        <v>10</v>
      </c>
      <c r="AC151" s="261">
        <v>59217489</v>
      </c>
      <c r="AZ151" s="261">
        <v>1</v>
      </c>
      <c r="BA151" s="261">
        <f>IF(AZ151=1,G151,0)</f>
        <v>0</v>
      </c>
      <c r="BB151" s="261">
        <f>IF(AZ151=2,G151,0)</f>
        <v>0</v>
      </c>
      <c r="BC151" s="261">
        <f>IF(AZ151=3,G151,0)</f>
        <v>0</v>
      </c>
      <c r="BD151" s="261">
        <f>IF(AZ151=4,G151,0)</f>
        <v>0</v>
      </c>
      <c r="BE151" s="261">
        <f>IF(AZ151=5,G151,0)</f>
        <v>0</v>
      </c>
      <c r="CA151" s="292">
        <v>3</v>
      </c>
      <c r="CB151" s="292">
        <v>10</v>
      </c>
    </row>
    <row r="152" spans="1:80">
      <c r="A152" s="301"/>
      <c r="B152" s="308"/>
      <c r="C152" s="309" t="s">
        <v>473</v>
      </c>
      <c r="D152" s="310"/>
      <c r="E152" s="311">
        <v>35</v>
      </c>
      <c r="F152" s="312"/>
      <c r="G152" s="313"/>
      <c r="H152" s="314"/>
      <c r="I152" s="306"/>
      <c r="J152" s="315"/>
      <c r="K152" s="306"/>
      <c r="M152" s="307" t="s">
        <v>473</v>
      </c>
      <c r="O152" s="292"/>
    </row>
    <row r="153" spans="1:80">
      <c r="A153" s="316"/>
      <c r="B153" s="317" t="s">
        <v>99</v>
      </c>
      <c r="C153" s="318" t="s">
        <v>339</v>
      </c>
      <c r="D153" s="319"/>
      <c r="E153" s="320"/>
      <c r="F153" s="321"/>
      <c r="G153" s="322">
        <f>SUM(G134:G152)</f>
        <v>0</v>
      </c>
      <c r="H153" s="323"/>
      <c r="I153" s="324">
        <f>SUM(I134:I152)</f>
        <v>7.7935040000000004</v>
      </c>
      <c r="J153" s="323"/>
      <c r="K153" s="324">
        <f>SUM(K134:K152)</f>
        <v>0</v>
      </c>
      <c r="O153" s="292">
        <v>4</v>
      </c>
      <c r="BA153" s="325">
        <f>SUM(BA134:BA152)</f>
        <v>0</v>
      </c>
      <c r="BB153" s="325">
        <f>SUM(BB134:BB152)</f>
        <v>0</v>
      </c>
      <c r="BC153" s="325">
        <f>SUM(BC134:BC152)</f>
        <v>0</v>
      </c>
      <c r="BD153" s="325">
        <f>SUM(BD134:BD152)</f>
        <v>0</v>
      </c>
      <c r="BE153" s="325">
        <f>SUM(BE134:BE152)</f>
        <v>0</v>
      </c>
    </row>
    <row r="154" spans="1:80">
      <c r="A154" s="282" t="s">
        <v>97</v>
      </c>
      <c r="B154" s="283" t="s">
        <v>370</v>
      </c>
      <c r="C154" s="284" t="s">
        <v>371</v>
      </c>
      <c r="D154" s="285"/>
      <c r="E154" s="286"/>
      <c r="F154" s="286"/>
      <c r="G154" s="287"/>
      <c r="H154" s="288"/>
      <c r="I154" s="289"/>
      <c r="J154" s="290"/>
      <c r="K154" s="291"/>
      <c r="O154" s="292">
        <v>1</v>
      </c>
    </row>
    <row r="155" spans="1:80">
      <c r="A155" s="293">
        <v>51</v>
      </c>
      <c r="B155" s="294" t="s">
        <v>373</v>
      </c>
      <c r="C155" s="295" t="s">
        <v>374</v>
      </c>
      <c r="D155" s="296" t="s">
        <v>375</v>
      </c>
      <c r="E155" s="297">
        <v>7</v>
      </c>
      <c r="F155" s="297">
        <v>0</v>
      </c>
      <c r="G155" s="298">
        <f>E155*F155</f>
        <v>0</v>
      </c>
      <c r="H155" s="299"/>
      <c r="I155" s="300">
        <f>E155*H155</f>
        <v>0</v>
      </c>
      <c r="J155" s="299"/>
      <c r="K155" s="300">
        <f>E155*J155</f>
        <v>0</v>
      </c>
      <c r="O155" s="292">
        <v>2</v>
      </c>
      <c r="AA155" s="261">
        <v>6</v>
      </c>
      <c r="AB155" s="261">
        <v>1</v>
      </c>
      <c r="AC155" s="261">
        <v>171156610600</v>
      </c>
      <c r="AZ155" s="261">
        <v>1</v>
      </c>
      <c r="BA155" s="261">
        <f>IF(AZ155=1,G155,0)</f>
        <v>0</v>
      </c>
      <c r="BB155" s="261">
        <f>IF(AZ155=2,G155,0)</f>
        <v>0</v>
      </c>
      <c r="BC155" s="261">
        <f>IF(AZ155=3,G155,0)</f>
        <v>0</v>
      </c>
      <c r="BD155" s="261">
        <f>IF(AZ155=4,G155,0)</f>
        <v>0</v>
      </c>
      <c r="BE155" s="261">
        <f>IF(AZ155=5,G155,0)</f>
        <v>0</v>
      </c>
      <c r="CA155" s="292">
        <v>6</v>
      </c>
      <c r="CB155" s="292">
        <v>1</v>
      </c>
    </row>
    <row r="156" spans="1:80">
      <c r="A156" s="301"/>
      <c r="B156" s="302"/>
      <c r="C156" s="303"/>
      <c r="D156" s="304"/>
      <c r="E156" s="304"/>
      <c r="F156" s="304"/>
      <c r="G156" s="305"/>
      <c r="I156" s="306"/>
      <c r="K156" s="306"/>
      <c r="L156" s="307"/>
      <c r="O156" s="292">
        <v>3</v>
      </c>
    </row>
    <row r="157" spans="1:80">
      <c r="A157" s="316"/>
      <c r="B157" s="317" t="s">
        <v>99</v>
      </c>
      <c r="C157" s="318" t="s">
        <v>372</v>
      </c>
      <c r="D157" s="319"/>
      <c r="E157" s="320"/>
      <c r="F157" s="321"/>
      <c r="G157" s="322">
        <f>SUM(G154:G156)</f>
        <v>0</v>
      </c>
      <c r="H157" s="323"/>
      <c r="I157" s="324">
        <f>SUM(I154:I156)</f>
        <v>0</v>
      </c>
      <c r="J157" s="323"/>
      <c r="K157" s="324">
        <f>SUM(K154:K156)</f>
        <v>0</v>
      </c>
      <c r="O157" s="292">
        <v>4</v>
      </c>
      <c r="BA157" s="325">
        <f>SUM(BA154:BA156)</f>
        <v>0</v>
      </c>
      <c r="BB157" s="325">
        <f>SUM(BB154:BB156)</f>
        <v>0</v>
      </c>
      <c r="BC157" s="325">
        <f>SUM(BC154:BC156)</f>
        <v>0</v>
      </c>
      <c r="BD157" s="325">
        <f>SUM(BD154:BD156)</f>
        <v>0</v>
      </c>
      <c r="BE157" s="325">
        <f>SUM(BE154:BE156)</f>
        <v>0</v>
      </c>
    </row>
    <row r="158" spans="1:80">
      <c r="A158" s="282" t="s">
        <v>97</v>
      </c>
      <c r="B158" s="283" t="s">
        <v>376</v>
      </c>
      <c r="C158" s="284" t="s">
        <v>377</v>
      </c>
      <c r="D158" s="285"/>
      <c r="E158" s="286"/>
      <c r="F158" s="286"/>
      <c r="G158" s="287"/>
      <c r="H158" s="288"/>
      <c r="I158" s="289"/>
      <c r="J158" s="290"/>
      <c r="K158" s="291"/>
      <c r="O158" s="292">
        <v>1</v>
      </c>
    </row>
    <row r="159" spans="1:80">
      <c r="A159" s="293">
        <v>52</v>
      </c>
      <c r="B159" s="294" t="s">
        <v>379</v>
      </c>
      <c r="C159" s="295" t="s">
        <v>380</v>
      </c>
      <c r="D159" s="296" t="s">
        <v>249</v>
      </c>
      <c r="E159" s="297">
        <v>56.25</v>
      </c>
      <c r="F159" s="297">
        <v>0</v>
      </c>
      <c r="G159" s="298">
        <f>E159*F159</f>
        <v>0</v>
      </c>
      <c r="H159" s="299">
        <v>0</v>
      </c>
      <c r="I159" s="300">
        <f>E159*H159</f>
        <v>0</v>
      </c>
      <c r="J159" s="299">
        <v>0</v>
      </c>
      <c r="K159" s="300">
        <f>E159*J159</f>
        <v>0</v>
      </c>
      <c r="O159" s="292">
        <v>2</v>
      </c>
      <c r="AA159" s="261">
        <v>1</v>
      </c>
      <c r="AB159" s="261">
        <v>1</v>
      </c>
      <c r="AC159" s="261">
        <v>1</v>
      </c>
      <c r="AZ159" s="261">
        <v>1</v>
      </c>
      <c r="BA159" s="261">
        <f>IF(AZ159=1,G159,0)</f>
        <v>0</v>
      </c>
      <c r="BB159" s="261">
        <f>IF(AZ159=2,G159,0)</f>
        <v>0</v>
      </c>
      <c r="BC159" s="261">
        <f>IF(AZ159=3,G159,0)</f>
        <v>0</v>
      </c>
      <c r="BD159" s="261">
        <f>IF(AZ159=4,G159,0)</f>
        <v>0</v>
      </c>
      <c r="BE159" s="261">
        <f>IF(AZ159=5,G159,0)</f>
        <v>0</v>
      </c>
      <c r="CA159" s="292">
        <v>1</v>
      </c>
      <c r="CB159" s="292">
        <v>1</v>
      </c>
    </row>
    <row r="160" spans="1:80">
      <c r="A160" s="301"/>
      <c r="B160" s="308"/>
      <c r="C160" s="309" t="s">
        <v>474</v>
      </c>
      <c r="D160" s="310"/>
      <c r="E160" s="311">
        <v>56.25</v>
      </c>
      <c r="F160" s="312"/>
      <c r="G160" s="313"/>
      <c r="H160" s="314"/>
      <c r="I160" s="306"/>
      <c r="J160" s="315"/>
      <c r="K160" s="306"/>
      <c r="M160" s="307" t="s">
        <v>474</v>
      </c>
      <c r="O160" s="292"/>
    </row>
    <row r="161" spans="1:80">
      <c r="A161" s="316"/>
      <c r="B161" s="317" t="s">
        <v>99</v>
      </c>
      <c r="C161" s="318" t="s">
        <v>378</v>
      </c>
      <c r="D161" s="319"/>
      <c r="E161" s="320"/>
      <c r="F161" s="321"/>
      <c r="G161" s="322">
        <f>SUM(G158:G160)</f>
        <v>0</v>
      </c>
      <c r="H161" s="323"/>
      <c r="I161" s="324">
        <f>SUM(I158:I160)</f>
        <v>0</v>
      </c>
      <c r="J161" s="323"/>
      <c r="K161" s="324">
        <f>SUM(K158:K160)</f>
        <v>0</v>
      </c>
      <c r="O161" s="292">
        <v>4</v>
      </c>
      <c r="BA161" s="325">
        <f>SUM(BA158:BA160)</f>
        <v>0</v>
      </c>
      <c r="BB161" s="325">
        <f>SUM(BB158:BB160)</f>
        <v>0</v>
      </c>
      <c r="BC161" s="325">
        <f>SUM(BC158:BC160)</f>
        <v>0</v>
      </c>
      <c r="BD161" s="325">
        <f>SUM(BD158:BD160)</f>
        <v>0</v>
      </c>
      <c r="BE161" s="325">
        <f>SUM(BE158:BE160)</f>
        <v>0</v>
      </c>
    </row>
    <row r="162" spans="1:80">
      <c r="A162" s="282" t="s">
        <v>97</v>
      </c>
      <c r="B162" s="283" t="s">
        <v>381</v>
      </c>
      <c r="C162" s="284" t="s">
        <v>382</v>
      </c>
      <c r="D162" s="285"/>
      <c r="E162" s="286"/>
      <c r="F162" s="286"/>
      <c r="G162" s="287"/>
      <c r="H162" s="288"/>
      <c r="I162" s="289"/>
      <c r="J162" s="290"/>
      <c r="K162" s="291"/>
      <c r="O162" s="292">
        <v>1</v>
      </c>
    </row>
    <row r="163" spans="1:80">
      <c r="A163" s="293">
        <v>53</v>
      </c>
      <c r="B163" s="294" t="s">
        <v>384</v>
      </c>
      <c r="C163" s="295" t="s">
        <v>385</v>
      </c>
      <c r="D163" s="296" t="s">
        <v>249</v>
      </c>
      <c r="E163" s="297">
        <v>20</v>
      </c>
      <c r="F163" s="297">
        <v>0</v>
      </c>
      <c r="G163" s="298">
        <f>E163*F163</f>
        <v>0</v>
      </c>
      <c r="H163" s="299">
        <v>0</v>
      </c>
      <c r="I163" s="300">
        <f>E163*H163</f>
        <v>0</v>
      </c>
      <c r="J163" s="299">
        <v>-2.7499999999999998E-3</v>
      </c>
      <c r="K163" s="300">
        <f>E163*J163</f>
        <v>-5.4999999999999993E-2</v>
      </c>
      <c r="O163" s="292">
        <v>2</v>
      </c>
      <c r="AA163" s="261">
        <v>1</v>
      </c>
      <c r="AB163" s="261">
        <v>1</v>
      </c>
      <c r="AC163" s="261">
        <v>1</v>
      </c>
      <c r="AZ163" s="261">
        <v>1</v>
      </c>
      <c r="BA163" s="261">
        <f>IF(AZ163=1,G163,0)</f>
        <v>0</v>
      </c>
      <c r="BB163" s="261">
        <f>IF(AZ163=2,G163,0)</f>
        <v>0</v>
      </c>
      <c r="BC163" s="261">
        <f>IF(AZ163=3,G163,0)</f>
        <v>0</v>
      </c>
      <c r="BD163" s="261">
        <f>IF(AZ163=4,G163,0)</f>
        <v>0</v>
      </c>
      <c r="BE163" s="261">
        <f>IF(AZ163=5,G163,0)</f>
        <v>0</v>
      </c>
      <c r="CA163" s="292">
        <v>1</v>
      </c>
      <c r="CB163" s="292">
        <v>1</v>
      </c>
    </row>
    <row r="164" spans="1:80">
      <c r="A164" s="316"/>
      <c r="B164" s="317" t="s">
        <v>99</v>
      </c>
      <c r="C164" s="318" t="s">
        <v>383</v>
      </c>
      <c r="D164" s="319"/>
      <c r="E164" s="320"/>
      <c r="F164" s="321"/>
      <c r="G164" s="322">
        <f>SUM(G162:G163)</f>
        <v>0</v>
      </c>
      <c r="H164" s="323"/>
      <c r="I164" s="324">
        <f>SUM(I162:I163)</f>
        <v>0</v>
      </c>
      <c r="J164" s="323"/>
      <c r="K164" s="324">
        <f>SUM(K162:K163)</f>
        <v>-5.4999999999999993E-2</v>
      </c>
      <c r="O164" s="292">
        <v>4</v>
      </c>
      <c r="BA164" s="325">
        <f>SUM(BA162:BA163)</f>
        <v>0</v>
      </c>
      <c r="BB164" s="325">
        <f>SUM(BB162:BB163)</f>
        <v>0</v>
      </c>
      <c r="BC164" s="325">
        <f>SUM(BC162:BC163)</f>
        <v>0</v>
      </c>
      <c r="BD164" s="325">
        <f>SUM(BD162:BD163)</f>
        <v>0</v>
      </c>
      <c r="BE164" s="325">
        <f>SUM(BE162:BE163)</f>
        <v>0</v>
      </c>
    </row>
    <row r="165" spans="1:80">
      <c r="A165" s="282" t="s">
        <v>97</v>
      </c>
      <c r="B165" s="283" t="s">
        <v>386</v>
      </c>
      <c r="C165" s="284" t="s">
        <v>387</v>
      </c>
      <c r="D165" s="285"/>
      <c r="E165" s="286"/>
      <c r="F165" s="286"/>
      <c r="G165" s="287"/>
      <c r="H165" s="288"/>
      <c r="I165" s="289"/>
      <c r="J165" s="290"/>
      <c r="K165" s="291"/>
      <c r="O165" s="292">
        <v>1</v>
      </c>
    </row>
    <row r="166" spans="1:80">
      <c r="A166" s="293">
        <v>54</v>
      </c>
      <c r="B166" s="294" t="s">
        <v>475</v>
      </c>
      <c r="C166" s="295" t="s">
        <v>476</v>
      </c>
      <c r="D166" s="296" t="s">
        <v>249</v>
      </c>
      <c r="E166" s="297">
        <v>6</v>
      </c>
      <c r="F166" s="297">
        <v>0</v>
      </c>
      <c r="G166" s="298">
        <f>E166*F166</f>
        <v>0</v>
      </c>
      <c r="H166" s="299">
        <v>0</v>
      </c>
      <c r="I166" s="300">
        <f>E166*H166</f>
        <v>0</v>
      </c>
      <c r="J166" s="299">
        <v>0</v>
      </c>
      <c r="K166" s="300">
        <f>E166*J166</f>
        <v>0</v>
      </c>
      <c r="O166" s="292">
        <v>2</v>
      </c>
      <c r="AA166" s="261">
        <v>1</v>
      </c>
      <c r="AB166" s="261">
        <v>1</v>
      </c>
      <c r="AC166" s="261">
        <v>1</v>
      </c>
      <c r="AZ166" s="261">
        <v>1</v>
      </c>
      <c r="BA166" s="261">
        <f>IF(AZ166=1,G166,0)</f>
        <v>0</v>
      </c>
      <c r="BB166" s="261">
        <f>IF(AZ166=2,G166,0)</f>
        <v>0</v>
      </c>
      <c r="BC166" s="261">
        <f>IF(AZ166=3,G166,0)</f>
        <v>0</v>
      </c>
      <c r="BD166" s="261">
        <f>IF(AZ166=4,G166,0)</f>
        <v>0</v>
      </c>
      <c r="BE166" s="261">
        <f>IF(AZ166=5,G166,0)</f>
        <v>0</v>
      </c>
      <c r="CA166" s="292">
        <v>1</v>
      </c>
      <c r="CB166" s="292">
        <v>1</v>
      </c>
    </row>
    <row r="167" spans="1:80">
      <c r="A167" s="293">
        <v>55</v>
      </c>
      <c r="B167" s="294" t="s">
        <v>389</v>
      </c>
      <c r="C167" s="295" t="s">
        <v>390</v>
      </c>
      <c r="D167" s="296" t="s">
        <v>249</v>
      </c>
      <c r="E167" s="297">
        <v>7.3</v>
      </c>
      <c r="F167" s="297">
        <v>0</v>
      </c>
      <c r="G167" s="298">
        <f>E167*F167</f>
        <v>0</v>
      </c>
      <c r="H167" s="299">
        <v>0</v>
      </c>
      <c r="I167" s="300">
        <f>E167*H167</f>
        <v>0</v>
      </c>
      <c r="J167" s="299">
        <v>0</v>
      </c>
      <c r="K167" s="300">
        <f>E167*J167</f>
        <v>0</v>
      </c>
      <c r="O167" s="292">
        <v>2</v>
      </c>
      <c r="AA167" s="261">
        <v>1</v>
      </c>
      <c r="AB167" s="261">
        <v>1</v>
      </c>
      <c r="AC167" s="261">
        <v>1</v>
      </c>
      <c r="AZ167" s="261">
        <v>1</v>
      </c>
      <c r="BA167" s="261">
        <f>IF(AZ167=1,G167,0)</f>
        <v>0</v>
      </c>
      <c r="BB167" s="261">
        <f>IF(AZ167=2,G167,0)</f>
        <v>0</v>
      </c>
      <c r="BC167" s="261">
        <f>IF(AZ167=3,G167,0)</f>
        <v>0</v>
      </c>
      <c r="BD167" s="261">
        <f>IF(AZ167=4,G167,0)</f>
        <v>0</v>
      </c>
      <c r="BE167" s="261">
        <f>IF(AZ167=5,G167,0)</f>
        <v>0</v>
      </c>
      <c r="CA167" s="292">
        <v>1</v>
      </c>
      <c r="CB167" s="292">
        <v>1</v>
      </c>
    </row>
    <row r="168" spans="1:80">
      <c r="A168" s="316"/>
      <c r="B168" s="317" t="s">
        <v>99</v>
      </c>
      <c r="C168" s="318" t="s">
        <v>388</v>
      </c>
      <c r="D168" s="319"/>
      <c r="E168" s="320"/>
      <c r="F168" s="321"/>
      <c r="G168" s="322">
        <f>SUM(G165:G167)</f>
        <v>0</v>
      </c>
      <c r="H168" s="323"/>
      <c r="I168" s="324">
        <f>SUM(I165:I167)</f>
        <v>0</v>
      </c>
      <c r="J168" s="323"/>
      <c r="K168" s="324">
        <f>SUM(K165:K167)</f>
        <v>0</v>
      </c>
      <c r="O168" s="292">
        <v>4</v>
      </c>
      <c r="BA168" s="325">
        <f>SUM(BA165:BA167)</f>
        <v>0</v>
      </c>
      <c r="BB168" s="325">
        <f>SUM(BB165:BB167)</f>
        <v>0</v>
      </c>
      <c r="BC168" s="325">
        <f>SUM(BC165:BC167)</f>
        <v>0</v>
      </c>
      <c r="BD168" s="325">
        <f>SUM(BD165:BD167)</f>
        <v>0</v>
      </c>
      <c r="BE168" s="325">
        <f>SUM(BE165:BE167)</f>
        <v>0</v>
      </c>
    </row>
    <row r="169" spans="1:80">
      <c r="A169" s="282" t="s">
        <v>97</v>
      </c>
      <c r="B169" s="283" t="s">
        <v>391</v>
      </c>
      <c r="C169" s="284" t="s">
        <v>392</v>
      </c>
      <c r="D169" s="285"/>
      <c r="E169" s="286"/>
      <c r="F169" s="286"/>
      <c r="G169" s="287"/>
      <c r="H169" s="288"/>
      <c r="I169" s="289"/>
      <c r="J169" s="290"/>
      <c r="K169" s="291"/>
      <c r="O169" s="292">
        <v>1</v>
      </c>
    </row>
    <row r="170" spans="1:80">
      <c r="A170" s="293">
        <v>56</v>
      </c>
      <c r="B170" s="294" t="s">
        <v>394</v>
      </c>
      <c r="C170" s="295" t="s">
        <v>395</v>
      </c>
      <c r="D170" s="296" t="s">
        <v>291</v>
      </c>
      <c r="E170" s="297">
        <v>118.027590006</v>
      </c>
      <c r="F170" s="297">
        <v>0</v>
      </c>
      <c r="G170" s="298">
        <f>E170*F170</f>
        <v>0</v>
      </c>
      <c r="H170" s="299">
        <v>0</v>
      </c>
      <c r="I170" s="300">
        <f>E170*H170</f>
        <v>0</v>
      </c>
      <c r="J170" s="299"/>
      <c r="K170" s="300">
        <f>E170*J170</f>
        <v>0</v>
      </c>
      <c r="O170" s="292">
        <v>2</v>
      </c>
      <c r="AA170" s="261">
        <v>7</v>
      </c>
      <c r="AB170" s="261">
        <v>1</v>
      </c>
      <c r="AC170" s="261">
        <v>2</v>
      </c>
      <c r="AZ170" s="261">
        <v>1</v>
      </c>
      <c r="BA170" s="261">
        <f>IF(AZ170=1,G170,0)</f>
        <v>0</v>
      </c>
      <c r="BB170" s="261">
        <f>IF(AZ170=2,G170,0)</f>
        <v>0</v>
      </c>
      <c r="BC170" s="261">
        <f>IF(AZ170=3,G170,0)</f>
        <v>0</v>
      </c>
      <c r="BD170" s="261">
        <f>IF(AZ170=4,G170,0)</f>
        <v>0</v>
      </c>
      <c r="BE170" s="261">
        <f>IF(AZ170=5,G170,0)</f>
        <v>0</v>
      </c>
      <c r="CA170" s="292">
        <v>7</v>
      </c>
      <c r="CB170" s="292">
        <v>1</v>
      </c>
    </row>
    <row r="171" spans="1:80">
      <c r="A171" s="316"/>
      <c r="B171" s="317" t="s">
        <v>99</v>
      </c>
      <c r="C171" s="318" t="s">
        <v>393</v>
      </c>
      <c r="D171" s="319"/>
      <c r="E171" s="320"/>
      <c r="F171" s="321"/>
      <c r="G171" s="322">
        <f>SUM(G169:G170)</f>
        <v>0</v>
      </c>
      <c r="H171" s="323"/>
      <c r="I171" s="324">
        <f>SUM(I169:I170)</f>
        <v>0</v>
      </c>
      <c r="J171" s="323"/>
      <c r="K171" s="324">
        <f>SUM(K169:K170)</f>
        <v>0</v>
      </c>
      <c r="O171" s="292">
        <v>4</v>
      </c>
      <c r="BA171" s="325">
        <f>SUM(BA169:BA170)</f>
        <v>0</v>
      </c>
      <c r="BB171" s="325">
        <f>SUM(BB169:BB170)</f>
        <v>0</v>
      </c>
      <c r="BC171" s="325">
        <f>SUM(BC169:BC170)</f>
        <v>0</v>
      </c>
      <c r="BD171" s="325">
        <f>SUM(BD169:BD170)</f>
        <v>0</v>
      </c>
      <c r="BE171" s="325">
        <f>SUM(BE169:BE170)</f>
        <v>0</v>
      </c>
    </row>
    <row r="172" spans="1:80">
      <c r="A172" s="282" t="s">
        <v>97</v>
      </c>
      <c r="B172" s="283" t="s">
        <v>396</v>
      </c>
      <c r="C172" s="284" t="s">
        <v>397</v>
      </c>
      <c r="D172" s="285"/>
      <c r="E172" s="286"/>
      <c r="F172" s="286"/>
      <c r="G172" s="287"/>
      <c r="H172" s="288"/>
      <c r="I172" s="289"/>
      <c r="J172" s="290"/>
      <c r="K172" s="291"/>
      <c r="O172" s="292">
        <v>1</v>
      </c>
    </row>
    <row r="173" spans="1:80">
      <c r="A173" s="293">
        <v>57</v>
      </c>
      <c r="B173" s="294" t="s">
        <v>399</v>
      </c>
      <c r="C173" s="295" t="s">
        <v>400</v>
      </c>
      <c r="D173" s="296" t="s">
        <v>98</v>
      </c>
      <c r="E173" s="297">
        <v>3</v>
      </c>
      <c r="F173" s="297">
        <v>0</v>
      </c>
      <c r="G173" s="298">
        <f>E173*F173</f>
        <v>0</v>
      </c>
      <c r="H173" s="299">
        <v>2.0000000000000001E-4</v>
      </c>
      <c r="I173" s="300">
        <f>E173*H173</f>
        <v>6.0000000000000006E-4</v>
      </c>
      <c r="J173" s="299">
        <v>0</v>
      </c>
      <c r="K173" s="300">
        <f>E173*J173</f>
        <v>0</v>
      </c>
      <c r="O173" s="292">
        <v>2</v>
      </c>
      <c r="AA173" s="261">
        <v>1</v>
      </c>
      <c r="AB173" s="261">
        <v>7</v>
      </c>
      <c r="AC173" s="261">
        <v>7</v>
      </c>
      <c r="AZ173" s="261">
        <v>2</v>
      </c>
      <c r="BA173" s="261">
        <f>IF(AZ173=1,G173,0)</f>
        <v>0</v>
      </c>
      <c r="BB173" s="261">
        <f>IF(AZ173=2,G173,0)</f>
        <v>0</v>
      </c>
      <c r="BC173" s="261">
        <f>IF(AZ173=3,G173,0)</f>
        <v>0</v>
      </c>
      <c r="BD173" s="261">
        <f>IF(AZ173=4,G173,0)</f>
        <v>0</v>
      </c>
      <c r="BE173" s="261">
        <f>IF(AZ173=5,G173,0)</f>
        <v>0</v>
      </c>
      <c r="CA173" s="292">
        <v>1</v>
      </c>
      <c r="CB173" s="292">
        <v>7</v>
      </c>
    </row>
    <row r="174" spans="1:80">
      <c r="A174" s="293">
        <v>58</v>
      </c>
      <c r="B174" s="294" t="s">
        <v>401</v>
      </c>
      <c r="C174" s="295" t="s">
        <v>402</v>
      </c>
      <c r="D174" s="296" t="s">
        <v>98</v>
      </c>
      <c r="E174" s="297">
        <v>1</v>
      </c>
      <c r="F174" s="297">
        <v>0</v>
      </c>
      <c r="G174" s="298">
        <f>E174*F174</f>
        <v>0</v>
      </c>
      <c r="H174" s="299">
        <v>2.0000000000000001E-4</v>
      </c>
      <c r="I174" s="300">
        <f>E174*H174</f>
        <v>2.0000000000000001E-4</v>
      </c>
      <c r="J174" s="299">
        <v>0</v>
      </c>
      <c r="K174" s="300">
        <f>E174*J174</f>
        <v>0</v>
      </c>
      <c r="O174" s="292">
        <v>2</v>
      </c>
      <c r="AA174" s="261">
        <v>1</v>
      </c>
      <c r="AB174" s="261">
        <v>7</v>
      </c>
      <c r="AC174" s="261">
        <v>7</v>
      </c>
      <c r="AZ174" s="261">
        <v>2</v>
      </c>
      <c r="BA174" s="261">
        <f>IF(AZ174=1,G174,0)</f>
        <v>0</v>
      </c>
      <c r="BB174" s="261">
        <f>IF(AZ174=2,G174,0)</f>
        <v>0</v>
      </c>
      <c r="BC174" s="261">
        <f>IF(AZ174=3,G174,0)</f>
        <v>0</v>
      </c>
      <c r="BD174" s="261">
        <f>IF(AZ174=4,G174,0)</f>
        <v>0</v>
      </c>
      <c r="BE174" s="261">
        <f>IF(AZ174=5,G174,0)</f>
        <v>0</v>
      </c>
      <c r="CA174" s="292">
        <v>1</v>
      </c>
      <c r="CB174" s="292">
        <v>7</v>
      </c>
    </row>
    <row r="175" spans="1:80">
      <c r="A175" s="316"/>
      <c r="B175" s="317" t="s">
        <v>99</v>
      </c>
      <c r="C175" s="318" t="s">
        <v>398</v>
      </c>
      <c r="D175" s="319"/>
      <c r="E175" s="320"/>
      <c r="F175" s="321"/>
      <c r="G175" s="322">
        <f>SUM(G172:G174)</f>
        <v>0</v>
      </c>
      <c r="H175" s="323"/>
      <c r="I175" s="324">
        <f>SUM(I172:I174)</f>
        <v>8.0000000000000004E-4</v>
      </c>
      <c r="J175" s="323"/>
      <c r="K175" s="324">
        <f>SUM(K172:K174)</f>
        <v>0</v>
      </c>
      <c r="O175" s="292">
        <v>4</v>
      </c>
      <c r="BA175" s="325">
        <f>SUM(BA172:BA174)</f>
        <v>0</v>
      </c>
      <c r="BB175" s="325">
        <f>SUM(BB172:BB174)</f>
        <v>0</v>
      </c>
      <c r="BC175" s="325">
        <f>SUM(BC172:BC174)</f>
        <v>0</v>
      </c>
      <c r="BD175" s="325">
        <f>SUM(BD172:BD174)</f>
        <v>0</v>
      </c>
      <c r="BE175" s="325">
        <f>SUM(BE172:BE174)</f>
        <v>0</v>
      </c>
    </row>
    <row r="176" spans="1:80">
      <c r="A176" s="282" t="s">
        <v>97</v>
      </c>
      <c r="B176" s="283" t="s">
        <v>403</v>
      </c>
      <c r="C176" s="284" t="s">
        <v>404</v>
      </c>
      <c r="D176" s="285"/>
      <c r="E176" s="286"/>
      <c r="F176" s="286"/>
      <c r="G176" s="287"/>
      <c r="H176" s="288"/>
      <c r="I176" s="289"/>
      <c r="J176" s="290"/>
      <c r="K176" s="291"/>
      <c r="O176" s="292">
        <v>1</v>
      </c>
    </row>
    <row r="177" spans="1:80">
      <c r="A177" s="293">
        <v>59</v>
      </c>
      <c r="B177" s="294" t="s">
        <v>406</v>
      </c>
      <c r="C177" s="295" t="s">
        <v>407</v>
      </c>
      <c r="D177" s="296" t="s">
        <v>291</v>
      </c>
      <c r="E177" s="297">
        <v>43.576450000000001</v>
      </c>
      <c r="F177" s="297">
        <v>0</v>
      </c>
      <c r="G177" s="298">
        <f>E177*F177</f>
        <v>0</v>
      </c>
      <c r="H177" s="299">
        <v>0</v>
      </c>
      <c r="I177" s="300">
        <f>E177*H177</f>
        <v>0</v>
      </c>
      <c r="J177" s="299"/>
      <c r="K177" s="300">
        <f>E177*J177</f>
        <v>0</v>
      </c>
      <c r="O177" s="292">
        <v>2</v>
      </c>
      <c r="AA177" s="261">
        <v>8</v>
      </c>
      <c r="AB177" s="261">
        <v>0</v>
      </c>
      <c r="AC177" s="261">
        <v>3</v>
      </c>
      <c r="AZ177" s="261">
        <v>1</v>
      </c>
      <c r="BA177" s="261">
        <f>IF(AZ177=1,G177,0)</f>
        <v>0</v>
      </c>
      <c r="BB177" s="261">
        <f>IF(AZ177=2,G177,0)</f>
        <v>0</v>
      </c>
      <c r="BC177" s="261">
        <f>IF(AZ177=3,G177,0)</f>
        <v>0</v>
      </c>
      <c r="BD177" s="261">
        <f>IF(AZ177=4,G177,0)</f>
        <v>0</v>
      </c>
      <c r="BE177" s="261">
        <f>IF(AZ177=5,G177,0)</f>
        <v>0</v>
      </c>
      <c r="CA177" s="292">
        <v>8</v>
      </c>
      <c r="CB177" s="292">
        <v>0</v>
      </c>
    </row>
    <row r="178" spans="1:80">
      <c r="A178" s="293">
        <v>60</v>
      </c>
      <c r="B178" s="294" t="s">
        <v>408</v>
      </c>
      <c r="C178" s="295" t="s">
        <v>409</v>
      </c>
      <c r="D178" s="296" t="s">
        <v>291</v>
      </c>
      <c r="E178" s="297">
        <v>392.18804999999998</v>
      </c>
      <c r="F178" s="297">
        <v>0</v>
      </c>
      <c r="G178" s="298">
        <f>E178*F178</f>
        <v>0</v>
      </c>
      <c r="H178" s="299">
        <v>0</v>
      </c>
      <c r="I178" s="300">
        <f>E178*H178</f>
        <v>0</v>
      </c>
      <c r="J178" s="299"/>
      <c r="K178" s="300">
        <f>E178*J178</f>
        <v>0</v>
      </c>
      <c r="O178" s="292">
        <v>2</v>
      </c>
      <c r="AA178" s="261">
        <v>8</v>
      </c>
      <c r="AB178" s="261">
        <v>0</v>
      </c>
      <c r="AC178" s="261">
        <v>3</v>
      </c>
      <c r="AZ178" s="261">
        <v>1</v>
      </c>
      <c r="BA178" s="261">
        <f>IF(AZ178=1,G178,0)</f>
        <v>0</v>
      </c>
      <c r="BB178" s="261">
        <f>IF(AZ178=2,G178,0)</f>
        <v>0</v>
      </c>
      <c r="BC178" s="261">
        <f>IF(AZ178=3,G178,0)</f>
        <v>0</v>
      </c>
      <c r="BD178" s="261">
        <f>IF(AZ178=4,G178,0)</f>
        <v>0</v>
      </c>
      <c r="BE178" s="261">
        <f>IF(AZ178=5,G178,0)</f>
        <v>0</v>
      </c>
      <c r="CA178" s="292">
        <v>8</v>
      </c>
      <c r="CB178" s="292">
        <v>0</v>
      </c>
    </row>
    <row r="179" spans="1:80">
      <c r="A179" s="301"/>
      <c r="B179" s="302"/>
      <c r="C179" s="303"/>
      <c r="D179" s="304"/>
      <c r="E179" s="304"/>
      <c r="F179" s="304"/>
      <c r="G179" s="305"/>
      <c r="I179" s="306"/>
      <c r="K179" s="306"/>
      <c r="L179" s="307"/>
      <c r="O179" s="292">
        <v>3</v>
      </c>
    </row>
    <row r="180" spans="1:80">
      <c r="A180" s="293">
        <v>61</v>
      </c>
      <c r="B180" s="294" t="s">
        <v>410</v>
      </c>
      <c r="C180" s="295" t="s">
        <v>411</v>
      </c>
      <c r="D180" s="296" t="s">
        <v>291</v>
      </c>
      <c r="E180" s="297">
        <v>43.576450000000001</v>
      </c>
      <c r="F180" s="297">
        <v>0</v>
      </c>
      <c r="G180" s="298">
        <f>E180*F180</f>
        <v>0</v>
      </c>
      <c r="H180" s="299">
        <v>0</v>
      </c>
      <c r="I180" s="300">
        <f>E180*H180</f>
        <v>0</v>
      </c>
      <c r="J180" s="299"/>
      <c r="K180" s="300">
        <f>E180*J180</f>
        <v>0</v>
      </c>
      <c r="O180" s="292">
        <v>2</v>
      </c>
      <c r="AA180" s="261">
        <v>8</v>
      </c>
      <c r="AB180" s="261">
        <v>0</v>
      </c>
      <c r="AC180" s="261">
        <v>3</v>
      </c>
      <c r="AZ180" s="261">
        <v>1</v>
      </c>
      <c r="BA180" s="261">
        <f>IF(AZ180=1,G180,0)</f>
        <v>0</v>
      </c>
      <c r="BB180" s="261">
        <f>IF(AZ180=2,G180,0)</f>
        <v>0</v>
      </c>
      <c r="BC180" s="261">
        <f>IF(AZ180=3,G180,0)</f>
        <v>0</v>
      </c>
      <c r="BD180" s="261">
        <f>IF(AZ180=4,G180,0)</f>
        <v>0</v>
      </c>
      <c r="BE180" s="261">
        <f>IF(AZ180=5,G180,0)</f>
        <v>0</v>
      </c>
      <c r="CA180" s="292">
        <v>8</v>
      </c>
      <c r="CB180" s="292">
        <v>0</v>
      </c>
    </row>
    <row r="181" spans="1:80">
      <c r="A181" s="316"/>
      <c r="B181" s="317" t="s">
        <v>99</v>
      </c>
      <c r="C181" s="318" t="s">
        <v>405</v>
      </c>
      <c r="D181" s="319"/>
      <c r="E181" s="320"/>
      <c r="F181" s="321"/>
      <c r="G181" s="322">
        <f>SUM(G176:G180)</f>
        <v>0</v>
      </c>
      <c r="H181" s="323"/>
      <c r="I181" s="324">
        <f>SUM(I176:I180)</f>
        <v>0</v>
      </c>
      <c r="J181" s="323"/>
      <c r="K181" s="324">
        <f>SUM(K176:K180)</f>
        <v>0</v>
      </c>
      <c r="O181" s="292">
        <v>4</v>
      </c>
      <c r="BA181" s="325">
        <f>SUM(BA176:BA180)</f>
        <v>0</v>
      </c>
      <c r="BB181" s="325">
        <f>SUM(BB176:BB180)</f>
        <v>0</v>
      </c>
      <c r="BC181" s="325">
        <f>SUM(BC176:BC180)</f>
        <v>0</v>
      </c>
      <c r="BD181" s="325">
        <f>SUM(BD176:BD180)</f>
        <v>0</v>
      </c>
      <c r="BE181" s="325">
        <f>SUM(BE176:BE180)</f>
        <v>0</v>
      </c>
    </row>
    <row r="182" spans="1:80">
      <c r="E182" s="261"/>
    </row>
    <row r="183" spans="1:80">
      <c r="E183" s="261"/>
    </row>
    <row r="184" spans="1:80">
      <c r="E184" s="261"/>
    </row>
    <row r="185" spans="1:80">
      <c r="E185" s="261"/>
    </row>
    <row r="186" spans="1:80">
      <c r="E186" s="261"/>
    </row>
    <row r="187" spans="1:80">
      <c r="E187" s="261"/>
    </row>
    <row r="188" spans="1:80">
      <c r="E188" s="261"/>
    </row>
    <row r="189" spans="1:80">
      <c r="E189" s="261"/>
    </row>
    <row r="190" spans="1:80">
      <c r="E190" s="261"/>
    </row>
    <row r="191" spans="1:80">
      <c r="E191" s="261"/>
    </row>
    <row r="192" spans="1:80">
      <c r="E192" s="261"/>
    </row>
    <row r="193" spans="1:7">
      <c r="E193" s="261"/>
    </row>
    <row r="194" spans="1:7">
      <c r="E194" s="261"/>
    </row>
    <row r="195" spans="1:7">
      <c r="E195" s="261"/>
    </row>
    <row r="196" spans="1:7">
      <c r="E196" s="261"/>
    </row>
    <row r="197" spans="1:7">
      <c r="E197" s="261"/>
    </row>
    <row r="198" spans="1:7">
      <c r="E198" s="261"/>
    </row>
    <row r="199" spans="1:7">
      <c r="E199" s="261"/>
    </row>
    <row r="200" spans="1:7">
      <c r="E200" s="261"/>
    </row>
    <row r="201" spans="1:7">
      <c r="E201" s="261"/>
    </row>
    <row r="202" spans="1:7">
      <c r="E202" s="261"/>
    </row>
    <row r="203" spans="1:7">
      <c r="E203" s="261"/>
    </row>
    <row r="204" spans="1:7">
      <c r="E204" s="261"/>
    </row>
    <row r="205" spans="1:7">
      <c r="A205" s="315"/>
      <c r="B205" s="315"/>
      <c r="C205" s="315"/>
      <c r="D205" s="315"/>
      <c r="E205" s="315"/>
      <c r="F205" s="315"/>
      <c r="G205" s="315"/>
    </row>
    <row r="206" spans="1:7">
      <c r="A206" s="315"/>
      <c r="B206" s="315"/>
      <c r="C206" s="315"/>
      <c r="D206" s="315"/>
      <c r="E206" s="315"/>
      <c r="F206" s="315"/>
      <c r="G206" s="315"/>
    </row>
    <row r="207" spans="1:7">
      <c r="A207" s="315"/>
      <c r="B207" s="315"/>
      <c r="C207" s="315"/>
      <c r="D207" s="315"/>
      <c r="E207" s="315"/>
      <c r="F207" s="315"/>
      <c r="G207" s="315"/>
    </row>
    <row r="208" spans="1:7">
      <c r="A208" s="315"/>
      <c r="B208" s="315"/>
      <c r="C208" s="315"/>
      <c r="D208" s="315"/>
      <c r="E208" s="315"/>
      <c r="F208" s="315"/>
      <c r="G208" s="315"/>
    </row>
    <row r="209" spans="5:5">
      <c r="E209" s="261"/>
    </row>
    <row r="210" spans="5:5">
      <c r="E210" s="261"/>
    </row>
    <row r="211" spans="5:5">
      <c r="E211" s="261"/>
    </row>
    <row r="212" spans="5:5">
      <c r="E212" s="261"/>
    </row>
    <row r="213" spans="5:5">
      <c r="E213" s="261"/>
    </row>
    <row r="214" spans="5:5">
      <c r="E214" s="261"/>
    </row>
    <row r="215" spans="5:5">
      <c r="E215" s="261"/>
    </row>
    <row r="216" spans="5:5">
      <c r="E216" s="261"/>
    </row>
    <row r="217" spans="5:5">
      <c r="E217" s="261"/>
    </row>
    <row r="218" spans="5:5">
      <c r="E218" s="261"/>
    </row>
    <row r="219" spans="5:5">
      <c r="E219" s="261"/>
    </row>
    <row r="220" spans="5:5">
      <c r="E220" s="261"/>
    </row>
    <row r="221" spans="5:5">
      <c r="E221" s="261"/>
    </row>
    <row r="222" spans="5:5">
      <c r="E222" s="261"/>
    </row>
    <row r="223" spans="5:5">
      <c r="E223" s="261"/>
    </row>
    <row r="224" spans="5:5">
      <c r="E224" s="261"/>
    </row>
    <row r="225" spans="1:5">
      <c r="E225" s="261"/>
    </row>
    <row r="226" spans="1:5">
      <c r="E226" s="261"/>
    </row>
    <row r="227" spans="1:5">
      <c r="E227" s="261"/>
    </row>
    <row r="228" spans="1:5">
      <c r="E228" s="261"/>
    </row>
    <row r="229" spans="1:5">
      <c r="E229" s="261"/>
    </row>
    <row r="230" spans="1:5">
      <c r="E230" s="261"/>
    </row>
    <row r="231" spans="1:5">
      <c r="E231" s="261"/>
    </row>
    <row r="232" spans="1:5">
      <c r="E232" s="261"/>
    </row>
    <row r="233" spans="1:5">
      <c r="E233" s="261"/>
    </row>
    <row r="234" spans="1:5">
      <c r="E234" s="261"/>
    </row>
    <row r="235" spans="1:5">
      <c r="E235" s="261"/>
    </row>
    <row r="236" spans="1:5">
      <c r="E236" s="261"/>
    </row>
    <row r="237" spans="1:5">
      <c r="E237" s="261"/>
    </row>
    <row r="238" spans="1:5">
      <c r="E238" s="261"/>
    </row>
    <row r="239" spans="1:5">
      <c r="E239" s="261"/>
    </row>
    <row r="240" spans="1:5">
      <c r="A240" s="326"/>
      <c r="B240" s="326"/>
    </row>
    <row r="241" spans="1:7">
      <c r="A241" s="315"/>
      <c r="B241" s="315"/>
      <c r="C241" s="327"/>
      <c r="D241" s="327"/>
      <c r="E241" s="328"/>
      <c r="F241" s="327"/>
      <c r="G241" s="329"/>
    </row>
    <row r="242" spans="1:7">
      <c r="A242" s="330"/>
      <c r="B242" s="330"/>
      <c r="C242" s="315"/>
      <c r="D242" s="315"/>
      <c r="E242" s="331"/>
      <c r="F242" s="315"/>
      <c r="G242" s="315"/>
    </row>
    <row r="243" spans="1:7">
      <c r="A243" s="315"/>
      <c r="B243" s="315"/>
      <c r="C243" s="315"/>
      <c r="D243" s="315"/>
      <c r="E243" s="331"/>
      <c r="F243" s="315"/>
      <c r="G243" s="315"/>
    </row>
    <row r="244" spans="1:7">
      <c r="A244" s="315"/>
      <c r="B244" s="315"/>
      <c r="C244" s="315"/>
      <c r="D244" s="315"/>
      <c r="E244" s="331"/>
      <c r="F244" s="315"/>
      <c r="G244" s="315"/>
    </row>
    <row r="245" spans="1:7">
      <c r="A245" s="315"/>
      <c r="B245" s="315"/>
      <c r="C245" s="315"/>
      <c r="D245" s="315"/>
      <c r="E245" s="331"/>
      <c r="F245" s="315"/>
      <c r="G245" s="315"/>
    </row>
    <row r="246" spans="1:7">
      <c r="A246" s="315"/>
      <c r="B246" s="315"/>
      <c r="C246" s="315"/>
      <c r="D246" s="315"/>
      <c r="E246" s="331"/>
      <c r="F246" s="315"/>
      <c r="G246" s="315"/>
    </row>
    <row r="247" spans="1:7">
      <c r="A247" s="315"/>
      <c r="B247" s="315"/>
      <c r="C247" s="315"/>
      <c r="D247" s="315"/>
      <c r="E247" s="331"/>
      <c r="F247" s="315"/>
      <c r="G247" s="315"/>
    </row>
    <row r="248" spans="1:7">
      <c r="A248" s="315"/>
      <c r="B248" s="315"/>
      <c r="C248" s="315"/>
      <c r="D248" s="315"/>
      <c r="E248" s="331"/>
      <c r="F248" s="315"/>
      <c r="G248" s="315"/>
    </row>
    <row r="249" spans="1:7">
      <c r="A249" s="315"/>
      <c r="B249" s="315"/>
      <c r="C249" s="315"/>
      <c r="D249" s="315"/>
      <c r="E249" s="331"/>
      <c r="F249" s="315"/>
      <c r="G249" s="315"/>
    </row>
    <row r="250" spans="1:7">
      <c r="A250" s="315"/>
      <c r="B250" s="315"/>
      <c r="C250" s="315"/>
      <c r="D250" s="315"/>
      <c r="E250" s="331"/>
      <c r="F250" s="315"/>
      <c r="G250" s="315"/>
    </row>
    <row r="251" spans="1:7">
      <c r="A251" s="315"/>
      <c r="B251" s="315"/>
      <c r="C251" s="315"/>
      <c r="D251" s="315"/>
      <c r="E251" s="331"/>
      <c r="F251" s="315"/>
      <c r="G251" s="315"/>
    </row>
    <row r="252" spans="1:7">
      <c r="A252" s="315"/>
      <c r="B252" s="315"/>
      <c r="C252" s="315"/>
      <c r="D252" s="315"/>
      <c r="E252" s="331"/>
      <c r="F252" s="315"/>
      <c r="G252" s="315"/>
    </row>
    <row r="253" spans="1:7">
      <c r="A253" s="315"/>
      <c r="B253" s="315"/>
      <c r="C253" s="315"/>
      <c r="D253" s="315"/>
      <c r="E253" s="331"/>
      <c r="F253" s="315"/>
      <c r="G253" s="315"/>
    </row>
    <row r="254" spans="1:7">
      <c r="A254" s="315"/>
      <c r="B254" s="315"/>
      <c r="C254" s="315"/>
      <c r="D254" s="315"/>
      <c r="E254" s="331"/>
      <c r="F254" s="315"/>
      <c r="G254" s="315"/>
    </row>
  </sheetData>
  <mergeCells count="78">
    <mergeCell ref="C179:G179"/>
    <mergeCell ref="C156:G156"/>
    <mergeCell ref="C160:D160"/>
    <mergeCell ref="C145:G145"/>
    <mergeCell ref="C146:D146"/>
    <mergeCell ref="C148:G148"/>
    <mergeCell ref="C149:D149"/>
    <mergeCell ref="C152:D152"/>
    <mergeCell ref="C131:D131"/>
    <mergeCell ref="C132:D132"/>
    <mergeCell ref="C136:G136"/>
    <mergeCell ref="C138:G138"/>
    <mergeCell ref="C141:G141"/>
    <mergeCell ref="C143:D143"/>
    <mergeCell ref="C122:D122"/>
    <mergeCell ref="C124:G124"/>
    <mergeCell ref="C125:G125"/>
    <mergeCell ref="C126:G126"/>
    <mergeCell ref="C127:D127"/>
    <mergeCell ref="C111:D111"/>
    <mergeCell ref="C113:D113"/>
    <mergeCell ref="C115:G115"/>
    <mergeCell ref="C116:D116"/>
    <mergeCell ref="C97:G97"/>
    <mergeCell ref="C98:D98"/>
    <mergeCell ref="C100:G100"/>
    <mergeCell ref="C101:D101"/>
    <mergeCell ref="C103:G103"/>
    <mergeCell ref="C104:D104"/>
    <mergeCell ref="C106:G106"/>
    <mergeCell ref="C107:D107"/>
    <mergeCell ref="C81:G81"/>
    <mergeCell ref="C82:D82"/>
    <mergeCell ref="C84:D84"/>
    <mergeCell ref="C86:G86"/>
    <mergeCell ref="C87:D87"/>
    <mergeCell ref="C89:G89"/>
    <mergeCell ref="C90:D90"/>
    <mergeCell ref="C93:D93"/>
    <mergeCell ref="C76:G76"/>
    <mergeCell ref="C77:D77"/>
    <mergeCell ref="C61:D61"/>
    <mergeCell ref="C62:D62"/>
    <mergeCell ref="C63:D63"/>
    <mergeCell ref="C64:D64"/>
    <mergeCell ref="C68:D68"/>
    <mergeCell ref="C49:D49"/>
    <mergeCell ref="C51:D51"/>
    <mergeCell ref="C52:D52"/>
    <mergeCell ref="C57:D57"/>
    <mergeCell ref="C58:D58"/>
    <mergeCell ref="C59:D59"/>
    <mergeCell ref="C60:D60"/>
    <mergeCell ref="C40:D40"/>
    <mergeCell ref="C41:D41"/>
    <mergeCell ref="C42:D42"/>
    <mergeCell ref="C43:D43"/>
    <mergeCell ref="C44:D44"/>
    <mergeCell ref="C32:G32"/>
    <mergeCell ref="C33:D33"/>
    <mergeCell ref="C34:D34"/>
    <mergeCell ref="C35:D35"/>
    <mergeCell ref="C36:D36"/>
    <mergeCell ref="C37:D37"/>
    <mergeCell ref="C23:D23"/>
    <mergeCell ref="C24:D24"/>
    <mergeCell ref="C25:D25"/>
    <mergeCell ref="C26:D26"/>
    <mergeCell ref="C27:D27"/>
    <mergeCell ref="C29:G29"/>
    <mergeCell ref="C30:G30"/>
    <mergeCell ref="C31:G31"/>
    <mergeCell ref="A1:G1"/>
    <mergeCell ref="A3:B3"/>
    <mergeCell ref="A4:B4"/>
    <mergeCell ref="E4:G4"/>
    <mergeCell ref="C9:G9"/>
    <mergeCell ref="C17:G1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24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481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478</v>
      </c>
      <c r="B5" s="118"/>
      <c r="C5" s="119" t="s">
        <v>479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164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163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03 38-2019 Rek'!E27</f>
        <v>0</v>
      </c>
      <c r="D15" s="160" t="str">
        <f>'SO 03 38-2019 Rek'!A32</f>
        <v>Ztížené výrobní podmínky</v>
      </c>
      <c r="E15" s="161"/>
      <c r="F15" s="162"/>
      <c r="G15" s="159">
        <f>'SO 03 38-2019 Rek'!I32</f>
        <v>0</v>
      </c>
    </row>
    <row r="16" spans="1:57" ht="15.95" customHeight="1">
      <c r="A16" s="157" t="s">
        <v>52</v>
      </c>
      <c r="B16" s="158" t="s">
        <v>53</v>
      </c>
      <c r="C16" s="159">
        <f>'SO 03 38-2019 Rek'!F27</f>
        <v>0</v>
      </c>
      <c r="D16" s="109" t="str">
        <f>'SO 03 38-2019 Rek'!A33</f>
        <v>Oborová přirážka</v>
      </c>
      <c r="E16" s="163"/>
      <c r="F16" s="164"/>
      <c r="G16" s="159">
        <f>'SO 03 38-2019 Rek'!I33</f>
        <v>0</v>
      </c>
    </row>
    <row r="17" spans="1:7" ht="15.95" customHeight="1">
      <c r="A17" s="157" t="s">
        <v>54</v>
      </c>
      <c r="B17" s="158" t="s">
        <v>55</v>
      </c>
      <c r="C17" s="159">
        <f>'SO 03 38-2019 Rek'!H27</f>
        <v>0</v>
      </c>
      <c r="D17" s="109" t="str">
        <f>'SO 03 38-2019 Rek'!A34</f>
        <v>Přesun stavebních kapacit</v>
      </c>
      <c r="E17" s="163"/>
      <c r="F17" s="164"/>
      <c r="G17" s="159">
        <f>'SO 03 38-2019 Rek'!I34</f>
        <v>0</v>
      </c>
    </row>
    <row r="18" spans="1:7" ht="15.95" customHeight="1">
      <c r="A18" s="165" t="s">
        <v>56</v>
      </c>
      <c r="B18" s="166" t="s">
        <v>57</v>
      </c>
      <c r="C18" s="159">
        <f>'SO 03 38-2019 Rek'!G27</f>
        <v>0</v>
      </c>
      <c r="D18" s="109" t="str">
        <f>'SO 03 38-2019 Rek'!A35</f>
        <v>Mimostaveništní doprava</v>
      </c>
      <c r="E18" s="163"/>
      <c r="F18" s="164"/>
      <c r="G18" s="159">
        <f>'SO 03 38-2019 Rek'!I35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03 38-2019 Rek'!A36</f>
        <v>Zařízení staveniště</v>
      </c>
      <c r="E19" s="163"/>
      <c r="F19" s="164"/>
      <c r="G19" s="159">
        <f>'SO 03 38-2019 Rek'!I36</f>
        <v>0</v>
      </c>
    </row>
    <row r="20" spans="1:7" ht="15.95" customHeight="1">
      <c r="A20" s="167"/>
      <c r="B20" s="158"/>
      <c r="C20" s="159"/>
      <c r="D20" s="109" t="str">
        <f>'SO 03 38-2019 Rek'!A37</f>
        <v>Provoz investora</v>
      </c>
      <c r="E20" s="163"/>
      <c r="F20" s="164"/>
      <c r="G20" s="159">
        <f>'SO 03 38-2019 Rek'!I37</f>
        <v>0</v>
      </c>
    </row>
    <row r="21" spans="1:7" ht="15.95" customHeight="1">
      <c r="A21" s="167" t="s">
        <v>29</v>
      </c>
      <c r="B21" s="158"/>
      <c r="C21" s="159">
        <f>'SO 03 38-2019 Rek'!I27</f>
        <v>0</v>
      </c>
      <c r="D21" s="109" t="str">
        <f>'SO 03 38-2019 Rek'!A38</f>
        <v>Kompletační činnost (IČD)</v>
      </c>
      <c r="E21" s="163"/>
      <c r="F21" s="164"/>
      <c r="G21" s="159">
        <f>'SO 03 38-2019 Rek'!I38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03 38-2019 Rek'!H40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34"/>
  <dimension ref="A1:BE91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480</v>
      </c>
      <c r="D2" s="216"/>
      <c r="E2" s="217"/>
      <c r="F2" s="216"/>
      <c r="G2" s="218" t="s">
        <v>481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03 38-2019 Pol'!B7</f>
        <v>11</v>
      </c>
      <c r="B7" s="70" t="str">
        <f>'SO 03 38-2019 Pol'!C7</f>
        <v>Přípravné a přidružené práce</v>
      </c>
      <c r="D7" s="230"/>
      <c r="E7" s="333">
        <f>'SO 03 38-2019 Pol'!BA20</f>
        <v>0</v>
      </c>
      <c r="F7" s="334">
        <f>'SO 03 38-2019 Pol'!BB20</f>
        <v>0</v>
      </c>
      <c r="G7" s="334">
        <f>'SO 03 38-2019 Pol'!BC20</f>
        <v>0</v>
      </c>
      <c r="H7" s="334">
        <f>'SO 03 38-2019 Pol'!BD20</f>
        <v>0</v>
      </c>
      <c r="I7" s="335">
        <f>'SO 03 38-2019 Pol'!BE20</f>
        <v>0</v>
      </c>
    </row>
    <row r="8" spans="1:9" s="137" customFormat="1">
      <c r="A8" s="332" t="str">
        <f>'SO 03 38-2019 Pol'!B21</f>
        <v>13</v>
      </c>
      <c r="B8" s="70" t="str">
        <f>'SO 03 38-2019 Pol'!C21</f>
        <v>Hloubené vykopávky</v>
      </c>
      <c r="D8" s="230"/>
      <c r="E8" s="333">
        <f>'SO 03 38-2019 Pol'!BA46</f>
        <v>0</v>
      </c>
      <c r="F8" s="334">
        <f>'SO 03 38-2019 Pol'!BB46</f>
        <v>0</v>
      </c>
      <c r="G8" s="334">
        <f>'SO 03 38-2019 Pol'!BC46</f>
        <v>0</v>
      </c>
      <c r="H8" s="334">
        <f>'SO 03 38-2019 Pol'!BD46</f>
        <v>0</v>
      </c>
      <c r="I8" s="335">
        <f>'SO 03 38-2019 Pol'!BE46</f>
        <v>0</v>
      </c>
    </row>
    <row r="9" spans="1:9" s="137" customFormat="1">
      <c r="A9" s="332" t="str">
        <f>'SO 03 38-2019 Pol'!B47</f>
        <v>16</v>
      </c>
      <c r="B9" s="70" t="str">
        <f>'SO 03 38-2019 Pol'!C47</f>
        <v>Přemístění výkopku</v>
      </c>
      <c r="D9" s="230"/>
      <c r="E9" s="333">
        <f>'SO 03 38-2019 Pol'!BA53</f>
        <v>0</v>
      </c>
      <c r="F9" s="334">
        <f>'SO 03 38-2019 Pol'!BB53</f>
        <v>0</v>
      </c>
      <c r="G9" s="334">
        <f>'SO 03 38-2019 Pol'!BC53</f>
        <v>0</v>
      </c>
      <c r="H9" s="334">
        <f>'SO 03 38-2019 Pol'!BD53</f>
        <v>0</v>
      </c>
      <c r="I9" s="335">
        <f>'SO 03 38-2019 Pol'!BE53</f>
        <v>0</v>
      </c>
    </row>
    <row r="10" spans="1:9" s="137" customFormat="1">
      <c r="A10" s="332" t="str">
        <f>'SO 03 38-2019 Pol'!B54</f>
        <v>17</v>
      </c>
      <c r="B10" s="70" t="str">
        <f>'SO 03 38-2019 Pol'!C54</f>
        <v>Konstrukce ze zemin</v>
      </c>
      <c r="D10" s="230"/>
      <c r="E10" s="333">
        <f>'SO 03 38-2019 Pol'!BA65</f>
        <v>0</v>
      </c>
      <c r="F10" s="334">
        <f>'SO 03 38-2019 Pol'!BB65</f>
        <v>0</v>
      </c>
      <c r="G10" s="334">
        <f>'SO 03 38-2019 Pol'!BC65</f>
        <v>0</v>
      </c>
      <c r="H10" s="334">
        <f>'SO 03 38-2019 Pol'!BD65</f>
        <v>0</v>
      </c>
      <c r="I10" s="335">
        <f>'SO 03 38-2019 Pol'!BE65</f>
        <v>0</v>
      </c>
    </row>
    <row r="11" spans="1:9" s="137" customFormat="1">
      <c r="A11" s="332" t="str">
        <f>'SO 03 38-2019 Pol'!B66</f>
        <v>18</v>
      </c>
      <c r="B11" s="70" t="str">
        <f>'SO 03 38-2019 Pol'!C66</f>
        <v>Povrchové úpravy terénu</v>
      </c>
      <c r="D11" s="230"/>
      <c r="E11" s="333">
        <f>'SO 03 38-2019 Pol'!BA77</f>
        <v>0</v>
      </c>
      <c r="F11" s="334">
        <f>'SO 03 38-2019 Pol'!BB77</f>
        <v>0</v>
      </c>
      <c r="G11" s="334">
        <f>'SO 03 38-2019 Pol'!BC77</f>
        <v>0</v>
      </c>
      <c r="H11" s="334">
        <f>'SO 03 38-2019 Pol'!BD77</f>
        <v>0</v>
      </c>
      <c r="I11" s="335">
        <f>'SO 03 38-2019 Pol'!BE77</f>
        <v>0</v>
      </c>
    </row>
    <row r="12" spans="1:9" s="137" customFormat="1">
      <c r="A12" s="332" t="str">
        <f>'SO 03 38-2019 Pol'!B78</f>
        <v>19</v>
      </c>
      <c r="B12" s="70" t="str">
        <f>'SO 03 38-2019 Pol'!C78</f>
        <v>Hloubení pro podzemní stěny a doly</v>
      </c>
      <c r="D12" s="230"/>
      <c r="E12" s="333">
        <f>'SO 03 38-2019 Pol'!BA80</f>
        <v>0</v>
      </c>
      <c r="F12" s="334">
        <f>'SO 03 38-2019 Pol'!BB80</f>
        <v>0</v>
      </c>
      <c r="G12" s="334">
        <f>'SO 03 38-2019 Pol'!BC80</f>
        <v>0</v>
      </c>
      <c r="H12" s="334">
        <f>'SO 03 38-2019 Pol'!BD80</f>
        <v>0</v>
      </c>
      <c r="I12" s="335">
        <f>'SO 03 38-2019 Pol'!BE80</f>
        <v>0</v>
      </c>
    </row>
    <row r="13" spans="1:9" s="137" customFormat="1">
      <c r="A13" s="332" t="str">
        <f>'SO 03 38-2019 Pol'!B81</f>
        <v>21</v>
      </c>
      <c r="B13" s="70" t="str">
        <f>'SO 03 38-2019 Pol'!C81</f>
        <v>Úprava podloží a základ.spáry</v>
      </c>
      <c r="D13" s="230"/>
      <c r="E13" s="333">
        <f>'SO 03 38-2019 Pol'!BA85</f>
        <v>0</v>
      </c>
      <c r="F13" s="334">
        <f>'SO 03 38-2019 Pol'!BB85</f>
        <v>0</v>
      </c>
      <c r="G13" s="334">
        <f>'SO 03 38-2019 Pol'!BC85</f>
        <v>0</v>
      </c>
      <c r="H13" s="334">
        <f>'SO 03 38-2019 Pol'!BD85</f>
        <v>0</v>
      </c>
      <c r="I13" s="335">
        <f>'SO 03 38-2019 Pol'!BE85</f>
        <v>0</v>
      </c>
    </row>
    <row r="14" spans="1:9" s="137" customFormat="1">
      <c r="A14" s="332" t="str">
        <f>'SO 03 38-2019 Pol'!B86</f>
        <v>27</v>
      </c>
      <c r="B14" s="70" t="str">
        <f>'SO 03 38-2019 Pol'!C86</f>
        <v>Základy</v>
      </c>
      <c r="D14" s="230"/>
      <c r="E14" s="333">
        <f>'SO 03 38-2019 Pol'!BA101</f>
        <v>0</v>
      </c>
      <c r="F14" s="334">
        <f>'SO 03 38-2019 Pol'!BB101</f>
        <v>0</v>
      </c>
      <c r="G14" s="334">
        <f>'SO 03 38-2019 Pol'!BC101</f>
        <v>0</v>
      </c>
      <c r="H14" s="334">
        <f>'SO 03 38-2019 Pol'!BD101</f>
        <v>0</v>
      </c>
      <c r="I14" s="335">
        <f>'SO 03 38-2019 Pol'!BE101</f>
        <v>0</v>
      </c>
    </row>
    <row r="15" spans="1:9" s="137" customFormat="1">
      <c r="A15" s="332" t="str">
        <f>'SO 03 38-2019 Pol'!B102</f>
        <v>56</v>
      </c>
      <c r="B15" s="70" t="str">
        <f>'SO 03 38-2019 Pol'!C102</f>
        <v>Podkladní vrstvy komunikací a zpevněných ploch</v>
      </c>
      <c r="D15" s="230"/>
      <c r="E15" s="333">
        <f>'SO 03 38-2019 Pol'!BA113</f>
        <v>0</v>
      </c>
      <c r="F15" s="334">
        <f>'SO 03 38-2019 Pol'!BB113</f>
        <v>0</v>
      </c>
      <c r="G15" s="334">
        <f>'SO 03 38-2019 Pol'!BC113</f>
        <v>0</v>
      </c>
      <c r="H15" s="334">
        <f>'SO 03 38-2019 Pol'!BD113</f>
        <v>0</v>
      </c>
      <c r="I15" s="335">
        <f>'SO 03 38-2019 Pol'!BE113</f>
        <v>0</v>
      </c>
    </row>
    <row r="16" spans="1:9" s="137" customFormat="1">
      <c r="A16" s="332" t="str">
        <f>'SO 03 38-2019 Pol'!B114</f>
        <v>57</v>
      </c>
      <c r="B16" s="70" t="str">
        <f>'SO 03 38-2019 Pol'!C114</f>
        <v>Kryty štěrkových a živičných komunikací</v>
      </c>
      <c r="D16" s="230"/>
      <c r="E16" s="333">
        <f>'SO 03 38-2019 Pol'!BA119</f>
        <v>0</v>
      </c>
      <c r="F16" s="334">
        <f>'SO 03 38-2019 Pol'!BB119</f>
        <v>0</v>
      </c>
      <c r="G16" s="334">
        <f>'SO 03 38-2019 Pol'!BC119</f>
        <v>0</v>
      </c>
      <c r="H16" s="334">
        <f>'SO 03 38-2019 Pol'!BD119</f>
        <v>0</v>
      </c>
      <c r="I16" s="335">
        <f>'SO 03 38-2019 Pol'!BE119</f>
        <v>0</v>
      </c>
    </row>
    <row r="17" spans="1:57" s="137" customFormat="1">
      <c r="A17" s="332" t="str">
        <f>'SO 03 38-2019 Pol'!B120</f>
        <v>59</v>
      </c>
      <c r="B17" s="70" t="str">
        <f>'SO 03 38-2019 Pol'!C120</f>
        <v>Dlažby a předlažby komunikací</v>
      </c>
      <c r="D17" s="230"/>
      <c r="E17" s="333">
        <f>'SO 03 38-2019 Pol'!BA130</f>
        <v>0</v>
      </c>
      <c r="F17" s="334">
        <f>'SO 03 38-2019 Pol'!BB130</f>
        <v>0</v>
      </c>
      <c r="G17" s="334">
        <f>'SO 03 38-2019 Pol'!BC130</f>
        <v>0</v>
      </c>
      <c r="H17" s="334">
        <f>'SO 03 38-2019 Pol'!BD130</f>
        <v>0</v>
      </c>
      <c r="I17" s="335">
        <f>'SO 03 38-2019 Pol'!BE130</f>
        <v>0</v>
      </c>
    </row>
    <row r="18" spans="1:57" s="137" customFormat="1">
      <c r="A18" s="332" t="str">
        <f>'SO 03 38-2019 Pol'!B131</f>
        <v>63</v>
      </c>
      <c r="B18" s="70" t="str">
        <f>'SO 03 38-2019 Pol'!C131</f>
        <v>Podlahy a podlahové konstrukce</v>
      </c>
      <c r="D18" s="230"/>
      <c r="E18" s="333">
        <f>'SO 03 38-2019 Pol'!BA135</f>
        <v>0</v>
      </c>
      <c r="F18" s="334">
        <f>'SO 03 38-2019 Pol'!BB135</f>
        <v>0</v>
      </c>
      <c r="G18" s="334">
        <f>'SO 03 38-2019 Pol'!BC135</f>
        <v>0</v>
      </c>
      <c r="H18" s="334">
        <f>'SO 03 38-2019 Pol'!BD135</f>
        <v>0</v>
      </c>
      <c r="I18" s="335">
        <f>'SO 03 38-2019 Pol'!BE135</f>
        <v>0</v>
      </c>
    </row>
    <row r="19" spans="1:57" s="137" customFormat="1">
      <c r="A19" s="332" t="str">
        <f>'SO 03 38-2019 Pol'!B136</f>
        <v>91</v>
      </c>
      <c r="B19" s="70" t="str">
        <f>'SO 03 38-2019 Pol'!C136</f>
        <v>Doplňující práce na komunikaci</v>
      </c>
      <c r="D19" s="230"/>
      <c r="E19" s="333">
        <f>'SO 03 38-2019 Pol'!BA154</f>
        <v>0</v>
      </c>
      <c r="F19" s="334">
        <f>'SO 03 38-2019 Pol'!BB154</f>
        <v>0</v>
      </c>
      <c r="G19" s="334">
        <f>'SO 03 38-2019 Pol'!BC154</f>
        <v>0</v>
      </c>
      <c r="H19" s="334">
        <f>'SO 03 38-2019 Pol'!BD154</f>
        <v>0</v>
      </c>
      <c r="I19" s="335">
        <f>'SO 03 38-2019 Pol'!BE154</f>
        <v>0</v>
      </c>
    </row>
    <row r="20" spans="1:57" s="137" customFormat="1">
      <c r="A20" s="332" t="str">
        <f>'SO 03 38-2019 Pol'!B155</f>
        <v>94</v>
      </c>
      <c r="B20" s="70" t="str">
        <f>'SO 03 38-2019 Pol'!C155</f>
        <v>Lešení a stavební výtahy</v>
      </c>
      <c r="D20" s="230"/>
      <c r="E20" s="333">
        <f>'SO 03 38-2019 Pol'!BA158</f>
        <v>0</v>
      </c>
      <c r="F20" s="334">
        <f>'SO 03 38-2019 Pol'!BB158</f>
        <v>0</v>
      </c>
      <c r="G20" s="334">
        <f>'SO 03 38-2019 Pol'!BC158</f>
        <v>0</v>
      </c>
      <c r="H20" s="334">
        <f>'SO 03 38-2019 Pol'!BD158</f>
        <v>0</v>
      </c>
      <c r="I20" s="335">
        <f>'SO 03 38-2019 Pol'!BE158</f>
        <v>0</v>
      </c>
    </row>
    <row r="21" spans="1:57" s="137" customFormat="1">
      <c r="A21" s="332" t="str">
        <f>'SO 03 38-2019 Pol'!B159</f>
        <v>95</v>
      </c>
      <c r="B21" s="70" t="str">
        <f>'SO 03 38-2019 Pol'!C159</f>
        <v>Dokončovací konstrukce na pozemních stavbách</v>
      </c>
      <c r="D21" s="230"/>
      <c r="E21" s="333">
        <f>'SO 03 38-2019 Pol'!BA162</f>
        <v>0</v>
      </c>
      <c r="F21" s="334">
        <f>'SO 03 38-2019 Pol'!BB162</f>
        <v>0</v>
      </c>
      <c r="G21" s="334">
        <f>'SO 03 38-2019 Pol'!BC162</f>
        <v>0</v>
      </c>
      <c r="H21" s="334">
        <f>'SO 03 38-2019 Pol'!BD162</f>
        <v>0</v>
      </c>
      <c r="I21" s="335">
        <f>'SO 03 38-2019 Pol'!BE162</f>
        <v>0</v>
      </c>
    </row>
    <row r="22" spans="1:57" s="137" customFormat="1">
      <c r="A22" s="332" t="str">
        <f>'SO 03 38-2019 Pol'!B163</f>
        <v>96</v>
      </c>
      <c r="B22" s="70" t="str">
        <f>'SO 03 38-2019 Pol'!C163</f>
        <v>Bourání konstrukcí</v>
      </c>
      <c r="D22" s="230"/>
      <c r="E22" s="333">
        <f>'SO 03 38-2019 Pol'!BA165</f>
        <v>0</v>
      </c>
      <c r="F22" s="334">
        <f>'SO 03 38-2019 Pol'!BB165</f>
        <v>0</v>
      </c>
      <c r="G22" s="334">
        <f>'SO 03 38-2019 Pol'!BC165</f>
        <v>0</v>
      </c>
      <c r="H22" s="334">
        <f>'SO 03 38-2019 Pol'!BD165</f>
        <v>0</v>
      </c>
      <c r="I22" s="335">
        <f>'SO 03 38-2019 Pol'!BE165</f>
        <v>0</v>
      </c>
    </row>
    <row r="23" spans="1:57" s="137" customFormat="1">
      <c r="A23" s="332" t="str">
        <f>'SO 03 38-2019 Pol'!B166</f>
        <v>97</v>
      </c>
      <c r="B23" s="70" t="str">
        <f>'SO 03 38-2019 Pol'!C166</f>
        <v>Prorážení otvorů</v>
      </c>
      <c r="D23" s="230"/>
      <c r="E23" s="333">
        <f>'SO 03 38-2019 Pol'!BA169</f>
        <v>0</v>
      </c>
      <c r="F23" s="334">
        <f>'SO 03 38-2019 Pol'!BB169</f>
        <v>0</v>
      </c>
      <c r="G23" s="334">
        <f>'SO 03 38-2019 Pol'!BC169</f>
        <v>0</v>
      </c>
      <c r="H23" s="334">
        <f>'SO 03 38-2019 Pol'!BD169</f>
        <v>0</v>
      </c>
      <c r="I23" s="335">
        <f>'SO 03 38-2019 Pol'!BE169</f>
        <v>0</v>
      </c>
    </row>
    <row r="24" spans="1:57" s="137" customFormat="1">
      <c r="A24" s="332" t="str">
        <f>'SO 03 38-2019 Pol'!B170</f>
        <v>99</v>
      </c>
      <c r="B24" s="70" t="str">
        <f>'SO 03 38-2019 Pol'!C170</f>
        <v>Staveništní přesun hmot</v>
      </c>
      <c r="D24" s="230"/>
      <c r="E24" s="333">
        <f>'SO 03 38-2019 Pol'!BA172</f>
        <v>0</v>
      </c>
      <c r="F24" s="334">
        <f>'SO 03 38-2019 Pol'!BB172</f>
        <v>0</v>
      </c>
      <c r="G24" s="334">
        <f>'SO 03 38-2019 Pol'!BC172</f>
        <v>0</v>
      </c>
      <c r="H24" s="334">
        <f>'SO 03 38-2019 Pol'!BD172</f>
        <v>0</v>
      </c>
      <c r="I24" s="335">
        <f>'SO 03 38-2019 Pol'!BE172</f>
        <v>0</v>
      </c>
    </row>
    <row r="25" spans="1:57" s="137" customFormat="1">
      <c r="A25" s="332" t="str">
        <f>'SO 03 38-2019 Pol'!B173</f>
        <v>792</v>
      </c>
      <c r="B25" s="70" t="str">
        <f>'SO 03 38-2019 Pol'!C173</f>
        <v>Mobiliář</v>
      </c>
      <c r="D25" s="230"/>
      <c r="E25" s="333">
        <f>'SO 03 38-2019 Pol'!BA176</f>
        <v>0</v>
      </c>
      <c r="F25" s="334">
        <f>'SO 03 38-2019 Pol'!BB176</f>
        <v>0</v>
      </c>
      <c r="G25" s="334">
        <f>'SO 03 38-2019 Pol'!BC176</f>
        <v>0</v>
      </c>
      <c r="H25" s="334">
        <f>'SO 03 38-2019 Pol'!BD176</f>
        <v>0</v>
      </c>
      <c r="I25" s="335">
        <f>'SO 03 38-2019 Pol'!BE176</f>
        <v>0</v>
      </c>
    </row>
    <row r="26" spans="1:57" s="137" customFormat="1" ht="13.5" thickBot="1">
      <c r="A26" s="332" t="str">
        <f>'SO 03 38-2019 Pol'!B177</f>
        <v>D96</v>
      </c>
      <c r="B26" s="70" t="str">
        <f>'SO 03 38-2019 Pol'!C177</f>
        <v>Přesuny suti a vybouraných hmot</v>
      </c>
      <c r="D26" s="230"/>
      <c r="E26" s="333">
        <f>'SO 03 38-2019 Pol'!BA182</f>
        <v>0</v>
      </c>
      <c r="F26" s="334">
        <f>'SO 03 38-2019 Pol'!BB182</f>
        <v>0</v>
      </c>
      <c r="G26" s="334">
        <f>'SO 03 38-2019 Pol'!BC182</f>
        <v>0</v>
      </c>
      <c r="H26" s="334">
        <f>'SO 03 38-2019 Pol'!BD182</f>
        <v>0</v>
      </c>
      <c r="I26" s="335">
        <f>'SO 03 38-2019 Pol'!BE182</f>
        <v>0</v>
      </c>
    </row>
    <row r="27" spans="1:57" s="14" customFormat="1" ht="13.5" thickBot="1">
      <c r="A27" s="231"/>
      <c r="B27" s="232" t="s">
        <v>79</v>
      </c>
      <c r="C27" s="232"/>
      <c r="D27" s="233"/>
      <c r="E27" s="234">
        <f>SUM(E7:E26)</f>
        <v>0</v>
      </c>
      <c r="F27" s="235">
        <f>SUM(F7:F26)</f>
        <v>0</v>
      </c>
      <c r="G27" s="235">
        <f>SUM(G7:G26)</f>
        <v>0</v>
      </c>
      <c r="H27" s="235">
        <f>SUM(H7:H26)</f>
        <v>0</v>
      </c>
      <c r="I27" s="236">
        <f>SUM(I7:I26)</f>
        <v>0</v>
      </c>
    </row>
    <row r="28" spans="1:57">
      <c r="A28" s="137"/>
      <c r="B28" s="137"/>
      <c r="C28" s="137"/>
      <c r="D28" s="137"/>
      <c r="E28" s="137"/>
      <c r="F28" s="137"/>
      <c r="G28" s="137"/>
      <c r="H28" s="137"/>
      <c r="I28" s="137"/>
    </row>
    <row r="29" spans="1:57" ht="19.5" customHeight="1">
      <c r="A29" s="222" t="s">
        <v>80</v>
      </c>
      <c r="B29" s="222"/>
      <c r="C29" s="222"/>
      <c r="D29" s="222"/>
      <c r="E29" s="222"/>
      <c r="F29" s="222"/>
      <c r="G29" s="237"/>
      <c r="H29" s="222"/>
      <c r="I29" s="222"/>
      <c r="BA29" s="143"/>
      <c r="BB29" s="143"/>
      <c r="BC29" s="143"/>
      <c r="BD29" s="143"/>
      <c r="BE29" s="143"/>
    </row>
    <row r="30" spans="1:57" ht="13.5" thickBot="1"/>
    <row r="31" spans="1:57">
      <c r="A31" s="175" t="s">
        <v>81</v>
      </c>
      <c r="B31" s="176"/>
      <c r="C31" s="176"/>
      <c r="D31" s="238"/>
      <c r="E31" s="239" t="s">
        <v>82</v>
      </c>
      <c r="F31" s="240" t="s">
        <v>12</v>
      </c>
      <c r="G31" s="241" t="s">
        <v>83</v>
      </c>
      <c r="H31" s="242"/>
      <c r="I31" s="243" t="s">
        <v>82</v>
      </c>
    </row>
    <row r="32" spans="1:57">
      <c r="A32" s="167" t="s">
        <v>155</v>
      </c>
      <c r="B32" s="158"/>
      <c r="C32" s="158"/>
      <c r="D32" s="244"/>
      <c r="E32" s="245"/>
      <c r="F32" s="246"/>
      <c r="G32" s="247">
        <v>0</v>
      </c>
      <c r="H32" s="248"/>
      <c r="I32" s="249">
        <f>E32+F32*G32/100</f>
        <v>0</v>
      </c>
      <c r="BA32" s="1">
        <v>0</v>
      </c>
    </row>
    <row r="33" spans="1:53">
      <c r="A33" s="167" t="s">
        <v>156</v>
      </c>
      <c r="B33" s="158"/>
      <c r="C33" s="158"/>
      <c r="D33" s="244"/>
      <c r="E33" s="245"/>
      <c r="F33" s="246"/>
      <c r="G33" s="247">
        <v>0</v>
      </c>
      <c r="H33" s="248"/>
      <c r="I33" s="249">
        <f>E33+F33*G33/100</f>
        <v>0</v>
      </c>
      <c r="BA33" s="1">
        <v>0</v>
      </c>
    </row>
    <row r="34" spans="1:53">
      <c r="A34" s="167" t="s">
        <v>157</v>
      </c>
      <c r="B34" s="158"/>
      <c r="C34" s="158"/>
      <c r="D34" s="244"/>
      <c r="E34" s="245"/>
      <c r="F34" s="246"/>
      <c r="G34" s="247">
        <v>0</v>
      </c>
      <c r="H34" s="248"/>
      <c r="I34" s="249">
        <f>E34+F34*G34/100</f>
        <v>0</v>
      </c>
      <c r="BA34" s="1">
        <v>0</v>
      </c>
    </row>
    <row r="35" spans="1:53">
      <c r="A35" s="167" t="s">
        <v>158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0</v>
      </c>
    </row>
    <row r="36" spans="1:53">
      <c r="A36" s="167" t="s">
        <v>159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1</v>
      </c>
    </row>
    <row r="37" spans="1:53">
      <c r="A37" s="167" t="s">
        <v>160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1</v>
      </c>
    </row>
    <row r="38" spans="1:53">
      <c r="A38" s="167" t="s">
        <v>161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2</v>
      </c>
    </row>
    <row r="39" spans="1:53">
      <c r="A39" s="167" t="s">
        <v>162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2</v>
      </c>
    </row>
    <row r="40" spans="1:53" ht="13.5" thickBot="1">
      <c r="A40" s="250"/>
      <c r="B40" s="251" t="s">
        <v>84</v>
      </c>
      <c r="C40" s="252"/>
      <c r="D40" s="253"/>
      <c r="E40" s="254"/>
      <c r="F40" s="255"/>
      <c r="G40" s="255"/>
      <c r="H40" s="256">
        <f>SUM(I32:I39)</f>
        <v>0</v>
      </c>
      <c r="I40" s="257"/>
    </row>
    <row r="42" spans="1:53">
      <c r="B42" s="14"/>
      <c r="F42" s="258"/>
      <c r="G42" s="259"/>
      <c r="H42" s="259"/>
      <c r="I42" s="54"/>
    </row>
    <row r="43" spans="1:53">
      <c r="F43" s="258"/>
      <c r="G43" s="259"/>
      <c r="H43" s="259"/>
      <c r="I43" s="54"/>
    </row>
    <row r="44" spans="1:53">
      <c r="F44" s="258"/>
      <c r="G44" s="259"/>
      <c r="H44" s="259"/>
      <c r="I44" s="54"/>
    </row>
    <row r="45" spans="1:53"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</sheetData>
  <mergeCells count="4">
    <mergeCell ref="A1:B1"/>
    <mergeCell ref="A2:B2"/>
    <mergeCell ref="G2:I2"/>
    <mergeCell ref="H40:I4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5"/>
  <dimension ref="A1:CB255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03 38-2019 Rek'!H1</f>
        <v>38-2019</v>
      </c>
      <c r="G3" s="268"/>
    </row>
    <row r="4" spans="1:80" ht="13.5" thickBot="1">
      <c r="A4" s="269" t="s">
        <v>76</v>
      </c>
      <c r="B4" s="214"/>
      <c r="C4" s="215" t="s">
        <v>480</v>
      </c>
      <c r="D4" s="270"/>
      <c r="E4" s="271" t="str">
        <f>'SO 03 38-2019 Rek'!G2</f>
        <v>Stanoviště ST 4- Zborovská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416</v>
      </c>
      <c r="C8" s="295" t="s">
        <v>417</v>
      </c>
      <c r="D8" s="296" t="s">
        <v>249</v>
      </c>
      <c r="E8" s="297">
        <v>6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-0.22500000000000001</v>
      </c>
      <c r="K8" s="300">
        <f>E8*J8</f>
        <v>-1.35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2"/>
      <c r="C9" s="303" t="s">
        <v>418</v>
      </c>
      <c r="D9" s="304"/>
      <c r="E9" s="304"/>
      <c r="F9" s="304"/>
      <c r="G9" s="305"/>
      <c r="I9" s="306"/>
      <c r="K9" s="306"/>
      <c r="L9" s="307" t="s">
        <v>418</v>
      </c>
      <c r="O9" s="292">
        <v>3</v>
      </c>
    </row>
    <row r="10" spans="1:80">
      <c r="A10" s="293">
        <v>2</v>
      </c>
      <c r="B10" s="294" t="s">
        <v>419</v>
      </c>
      <c r="C10" s="295" t="s">
        <v>420</v>
      </c>
      <c r="D10" s="296" t="s">
        <v>249</v>
      </c>
      <c r="E10" s="297">
        <v>6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-0.44</v>
      </c>
      <c r="K10" s="300">
        <f>E10*J10</f>
        <v>-2.64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293">
        <v>3</v>
      </c>
      <c r="B11" s="294" t="s">
        <v>421</v>
      </c>
      <c r="C11" s="295" t="s">
        <v>422</v>
      </c>
      <c r="D11" s="296" t="s">
        <v>249</v>
      </c>
      <c r="E11" s="297">
        <v>29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>
        <v>-0.55000000000000004</v>
      </c>
      <c r="K11" s="300">
        <f>E11*J11</f>
        <v>-15.950000000000001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293">
        <v>4</v>
      </c>
      <c r="B12" s="294" t="s">
        <v>423</v>
      </c>
      <c r="C12" s="295" t="s">
        <v>424</v>
      </c>
      <c r="D12" s="296" t="s">
        <v>249</v>
      </c>
      <c r="E12" s="297">
        <v>29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-0.17599999999999999</v>
      </c>
      <c r="K12" s="300">
        <f>E12*J12</f>
        <v>-5.1040000000000001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293">
        <v>5</v>
      </c>
      <c r="B13" s="294" t="s">
        <v>425</v>
      </c>
      <c r="C13" s="295" t="s">
        <v>426</v>
      </c>
      <c r="D13" s="296" t="s">
        <v>249</v>
      </c>
      <c r="E13" s="297">
        <v>29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-0.30609999999999998</v>
      </c>
      <c r="K13" s="300">
        <f>E13*J13</f>
        <v>-8.8768999999999991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293">
        <v>6</v>
      </c>
      <c r="B14" s="294" t="s">
        <v>427</v>
      </c>
      <c r="C14" s="295" t="s">
        <v>428</v>
      </c>
      <c r="D14" s="296" t="s">
        <v>249</v>
      </c>
      <c r="E14" s="297">
        <v>6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-0.35759999999999997</v>
      </c>
      <c r="K14" s="300">
        <f>E14*J14</f>
        <v>-2.1456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293">
        <v>7</v>
      </c>
      <c r="B15" s="294" t="s">
        <v>174</v>
      </c>
      <c r="C15" s="295" t="s">
        <v>175</v>
      </c>
      <c r="D15" s="296" t="s">
        <v>176</v>
      </c>
      <c r="E15" s="297">
        <v>11.5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-0.27</v>
      </c>
      <c r="K15" s="300">
        <f>E15*J15</f>
        <v>-3.1050000000000004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293">
        <v>8</v>
      </c>
      <c r="B16" s="294" t="s">
        <v>177</v>
      </c>
      <c r="C16" s="295" t="s">
        <v>178</v>
      </c>
      <c r="D16" s="296" t="s">
        <v>176</v>
      </c>
      <c r="E16" s="297">
        <v>7.3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-0.115</v>
      </c>
      <c r="K16" s="300">
        <f>E16*J16</f>
        <v>-0.83950000000000002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2"/>
      <c r="C17" s="303" t="s">
        <v>179</v>
      </c>
      <c r="D17" s="304"/>
      <c r="E17" s="304"/>
      <c r="F17" s="304"/>
      <c r="G17" s="305"/>
      <c r="I17" s="306"/>
      <c r="K17" s="306"/>
      <c r="L17" s="307" t="s">
        <v>179</v>
      </c>
      <c r="O17" s="292">
        <v>3</v>
      </c>
    </row>
    <row r="18" spans="1:80">
      <c r="A18" s="293">
        <v>9</v>
      </c>
      <c r="B18" s="294" t="s">
        <v>180</v>
      </c>
      <c r="C18" s="295" t="s">
        <v>181</v>
      </c>
      <c r="D18" s="296" t="s">
        <v>182</v>
      </c>
      <c r="E18" s="297">
        <v>10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293">
        <v>10</v>
      </c>
      <c r="B19" s="294" t="s">
        <v>183</v>
      </c>
      <c r="C19" s="295" t="s">
        <v>184</v>
      </c>
      <c r="D19" s="296" t="s">
        <v>185</v>
      </c>
      <c r="E19" s="297">
        <v>10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316"/>
      <c r="B20" s="317" t="s">
        <v>99</v>
      </c>
      <c r="C20" s="318" t="s">
        <v>173</v>
      </c>
      <c r="D20" s="319"/>
      <c r="E20" s="320"/>
      <c r="F20" s="321"/>
      <c r="G20" s="322">
        <f>SUM(G7:G19)</f>
        <v>0</v>
      </c>
      <c r="H20" s="323"/>
      <c r="I20" s="324">
        <f>SUM(I7:I19)</f>
        <v>0</v>
      </c>
      <c r="J20" s="323"/>
      <c r="K20" s="324">
        <f>SUM(K7:K19)</f>
        <v>-40.01100000000001</v>
      </c>
      <c r="O20" s="292">
        <v>4</v>
      </c>
      <c r="BA20" s="325">
        <f>SUM(BA7:BA19)</f>
        <v>0</v>
      </c>
      <c r="BB20" s="325">
        <f>SUM(BB7:BB19)</f>
        <v>0</v>
      </c>
      <c r="BC20" s="325">
        <f>SUM(BC7:BC19)</f>
        <v>0</v>
      </c>
      <c r="BD20" s="325">
        <f>SUM(BD7:BD19)</f>
        <v>0</v>
      </c>
      <c r="BE20" s="325">
        <f>SUM(BE7:BE19)</f>
        <v>0</v>
      </c>
    </row>
    <row r="21" spans="1:80">
      <c r="A21" s="282" t="s">
        <v>97</v>
      </c>
      <c r="B21" s="283" t="s">
        <v>197</v>
      </c>
      <c r="C21" s="284" t="s">
        <v>198</v>
      </c>
      <c r="D21" s="285"/>
      <c r="E21" s="286"/>
      <c r="F21" s="286"/>
      <c r="G21" s="287"/>
      <c r="H21" s="288"/>
      <c r="I21" s="289"/>
      <c r="J21" s="290"/>
      <c r="K21" s="291"/>
      <c r="O21" s="292">
        <v>1</v>
      </c>
    </row>
    <row r="22" spans="1:80">
      <c r="A22" s="293">
        <v>11</v>
      </c>
      <c r="B22" s="294" t="s">
        <v>200</v>
      </c>
      <c r="C22" s="295" t="s">
        <v>201</v>
      </c>
      <c r="D22" s="296" t="s">
        <v>170</v>
      </c>
      <c r="E22" s="297">
        <v>20.632000000000001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301"/>
      <c r="B23" s="308"/>
      <c r="C23" s="337" t="s">
        <v>202</v>
      </c>
      <c r="D23" s="310"/>
      <c r="E23" s="336">
        <v>0</v>
      </c>
      <c r="F23" s="312"/>
      <c r="G23" s="313"/>
      <c r="H23" s="314"/>
      <c r="I23" s="306"/>
      <c r="J23" s="315"/>
      <c r="K23" s="306"/>
      <c r="M23" s="307" t="s">
        <v>202</v>
      </c>
      <c r="O23" s="292"/>
    </row>
    <row r="24" spans="1:80">
      <c r="A24" s="301"/>
      <c r="B24" s="308"/>
      <c r="C24" s="337" t="s">
        <v>429</v>
      </c>
      <c r="D24" s="310"/>
      <c r="E24" s="336">
        <v>52.863999999999997</v>
      </c>
      <c r="F24" s="312"/>
      <c r="G24" s="313"/>
      <c r="H24" s="314"/>
      <c r="I24" s="306"/>
      <c r="J24" s="315"/>
      <c r="K24" s="306"/>
      <c r="M24" s="307" t="s">
        <v>429</v>
      </c>
      <c r="O24" s="292"/>
    </row>
    <row r="25" spans="1:80">
      <c r="A25" s="301"/>
      <c r="B25" s="308"/>
      <c r="C25" s="337" t="s">
        <v>482</v>
      </c>
      <c r="D25" s="310"/>
      <c r="E25" s="336">
        <v>-11.6</v>
      </c>
      <c r="F25" s="312"/>
      <c r="G25" s="313"/>
      <c r="H25" s="314"/>
      <c r="I25" s="306"/>
      <c r="J25" s="315"/>
      <c r="K25" s="306"/>
      <c r="M25" s="307" t="s">
        <v>482</v>
      </c>
      <c r="O25" s="292"/>
    </row>
    <row r="26" spans="1:80">
      <c r="A26" s="301"/>
      <c r="B26" s="308"/>
      <c r="C26" s="337" t="s">
        <v>206</v>
      </c>
      <c r="D26" s="310"/>
      <c r="E26" s="336">
        <v>41.263999999999996</v>
      </c>
      <c r="F26" s="312"/>
      <c r="G26" s="313"/>
      <c r="H26" s="314"/>
      <c r="I26" s="306"/>
      <c r="J26" s="315"/>
      <c r="K26" s="306"/>
      <c r="M26" s="307" t="s">
        <v>206</v>
      </c>
      <c r="O26" s="292"/>
    </row>
    <row r="27" spans="1:80">
      <c r="A27" s="301"/>
      <c r="B27" s="308"/>
      <c r="C27" s="309" t="s">
        <v>483</v>
      </c>
      <c r="D27" s="310"/>
      <c r="E27" s="311">
        <v>20.632000000000001</v>
      </c>
      <c r="F27" s="312"/>
      <c r="G27" s="313"/>
      <c r="H27" s="314"/>
      <c r="I27" s="306"/>
      <c r="J27" s="315"/>
      <c r="K27" s="306"/>
      <c r="M27" s="307" t="s">
        <v>483</v>
      </c>
      <c r="O27" s="292"/>
    </row>
    <row r="28" spans="1:80">
      <c r="A28" s="293">
        <v>12</v>
      </c>
      <c r="B28" s="294" t="s">
        <v>208</v>
      </c>
      <c r="C28" s="295" t="s">
        <v>209</v>
      </c>
      <c r="D28" s="296" t="s">
        <v>170</v>
      </c>
      <c r="E28" s="297">
        <v>16.505600000000001</v>
      </c>
      <c r="F28" s="297">
        <v>0</v>
      </c>
      <c r="G28" s="298">
        <f>E28*F28</f>
        <v>0</v>
      </c>
      <c r="H28" s="299">
        <v>0</v>
      </c>
      <c r="I28" s="300">
        <f>E28*H28</f>
        <v>0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301"/>
      <c r="B29" s="302"/>
      <c r="C29" s="303" t="s">
        <v>210</v>
      </c>
      <c r="D29" s="304"/>
      <c r="E29" s="304"/>
      <c r="F29" s="304"/>
      <c r="G29" s="305"/>
      <c r="I29" s="306"/>
      <c r="K29" s="306"/>
      <c r="L29" s="307" t="s">
        <v>210</v>
      </c>
      <c r="O29" s="292">
        <v>3</v>
      </c>
    </row>
    <row r="30" spans="1:80">
      <c r="A30" s="301"/>
      <c r="B30" s="302"/>
      <c r="C30" s="303" t="s">
        <v>211</v>
      </c>
      <c r="D30" s="304"/>
      <c r="E30" s="304"/>
      <c r="F30" s="304"/>
      <c r="G30" s="305"/>
      <c r="I30" s="306"/>
      <c r="K30" s="306"/>
      <c r="L30" s="307" t="s">
        <v>211</v>
      </c>
      <c r="O30" s="292">
        <v>3</v>
      </c>
    </row>
    <row r="31" spans="1:80">
      <c r="A31" s="301"/>
      <c r="B31" s="302"/>
      <c r="C31" s="303" t="s">
        <v>212</v>
      </c>
      <c r="D31" s="304"/>
      <c r="E31" s="304"/>
      <c r="F31" s="304"/>
      <c r="G31" s="305"/>
      <c r="I31" s="306"/>
      <c r="K31" s="306"/>
      <c r="L31" s="307" t="s">
        <v>212</v>
      </c>
      <c r="O31" s="292">
        <v>3</v>
      </c>
    </row>
    <row r="32" spans="1:80">
      <c r="A32" s="301"/>
      <c r="B32" s="302"/>
      <c r="C32" s="303"/>
      <c r="D32" s="304"/>
      <c r="E32" s="304"/>
      <c r="F32" s="304"/>
      <c r="G32" s="305"/>
      <c r="I32" s="306"/>
      <c r="K32" s="306"/>
      <c r="L32" s="307"/>
      <c r="O32" s="292">
        <v>3</v>
      </c>
    </row>
    <row r="33" spans="1:80">
      <c r="A33" s="301"/>
      <c r="B33" s="308"/>
      <c r="C33" s="337" t="s">
        <v>202</v>
      </c>
      <c r="D33" s="310"/>
      <c r="E33" s="336">
        <v>0</v>
      </c>
      <c r="F33" s="312"/>
      <c r="G33" s="313"/>
      <c r="H33" s="314"/>
      <c r="I33" s="306"/>
      <c r="J33" s="315"/>
      <c r="K33" s="306"/>
      <c r="M33" s="307" t="s">
        <v>202</v>
      </c>
      <c r="O33" s="292"/>
    </row>
    <row r="34" spans="1:80">
      <c r="A34" s="301"/>
      <c r="B34" s="308"/>
      <c r="C34" s="337" t="s">
        <v>429</v>
      </c>
      <c r="D34" s="310"/>
      <c r="E34" s="336">
        <v>52.863999999999997</v>
      </c>
      <c r="F34" s="312"/>
      <c r="G34" s="313"/>
      <c r="H34" s="314"/>
      <c r="I34" s="306"/>
      <c r="J34" s="315"/>
      <c r="K34" s="306"/>
      <c r="M34" s="307" t="s">
        <v>429</v>
      </c>
      <c r="O34" s="292"/>
    </row>
    <row r="35" spans="1:80">
      <c r="A35" s="301"/>
      <c r="B35" s="308"/>
      <c r="C35" s="337" t="s">
        <v>482</v>
      </c>
      <c r="D35" s="310"/>
      <c r="E35" s="336">
        <v>-11.6</v>
      </c>
      <c r="F35" s="312"/>
      <c r="G35" s="313"/>
      <c r="H35" s="314"/>
      <c r="I35" s="306"/>
      <c r="J35" s="315"/>
      <c r="K35" s="306"/>
      <c r="M35" s="307" t="s">
        <v>482</v>
      </c>
      <c r="O35" s="292"/>
    </row>
    <row r="36" spans="1:80">
      <c r="A36" s="301"/>
      <c r="B36" s="308"/>
      <c r="C36" s="337" t="s">
        <v>206</v>
      </c>
      <c r="D36" s="310"/>
      <c r="E36" s="336">
        <v>41.263999999999996</v>
      </c>
      <c r="F36" s="312"/>
      <c r="G36" s="313"/>
      <c r="H36" s="314"/>
      <c r="I36" s="306"/>
      <c r="J36" s="315"/>
      <c r="K36" s="306"/>
      <c r="M36" s="307" t="s">
        <v>206</v>
      </c>
      <c r="O36" s="292"/>
    </row>
    <row r="37" spans="1:80">
      <c r="A37" s="301"/>
      <c r="B37" s="308"/>
      <c r="C37" s="309" t="s">
        <v>484</v>
      </c>
      <c r="D37" s="310"/>
      <c r="E37" s="311">
        <v>16.505600000000001</v>
      </c>
      <c r="F37" s="312"/>
      <c r="G37" s="313"/>
      <c r="H37" s="314"/>
      <c r="I37" s="306"/>
      <c r="J37" s="315"/>
      <c r="K37" s="306"/>
      <c r="M37" s="307" t="s">
        <v>484</v>
      </c>
      <c r="O37" s="292"/>
    </row>
    <row r="38" spans="1:80">
      <c r="A38" s="293">
        <v>13</v>
      </c>
      <c r="B38" s="294" t="s">
        <v>214</v>
      </c>
      <c r="C38" s="295" t="s">
        <v>215</v>
      </c>
      <c r="D38" s="296" t="s">
        <v>170</v>
      </c>
      <c r="E38" s="297">
        <v>16.505600000000001</v>
      </c>
      <c r="F38" s="297">
        <v>0</v>
      </c>
      <c r="G38" s="298">
        <f>E38*F38</f>
        <v>0</v>
      </c>
      <c r="H38" s="299">
        <v>0</v>
      </c>
      <c r="I38" s="300">
        <f>E38*H38</f>
        <v>0</v>
      </c>
      <c r="J38" s="299">
        <v>0</v>
      </c>
      <c r="K38" s="300">
        <f>E38*J38</f>
        <v>0</v>
      </c>
      <c r="O38" s="292">
        <v>2</v>
      </c>
      <c r="AA38" s="261">
        <v>1</v>
      </c>
      <c r="AB38" s="261">
        <v>1</v>
      </c>
      <c r="AC38" s="261">
        <v>1</v>
      </c>
      <c r="AZ38" s="261">
        <v>1</v>
      </c>
      <c r="BA38" s="261">
        <f>IF(AZ38=1,G38,0)</f>
        <v>0</v>
      </c>
      <c r="BB38" s="261">
        <f>IF(AZ38=2,G38,0)</f>
        <v>0</v>
      </c>
      <c r="BC38" s="261">
        <f>IF(AZ38=3,G38,0)</f>
        <v>0</v>
      </c>
      <c r="BD38" s="261">
        <f>IF(AZ38=4,G38,0)</f>
        <v>0</v>
      </c>
      <c r="BE38" s="261">
        <f>IF(AZ38=5,G38,0)</f>
        <v>0</v>
      </c>
      <c r="CA38" s="292">
        <v>1</v>
      </c>
      <c r="CB38" s="292">
        <v>1</v>
      </c>
    </row>
    <row r="39" spans="1:80">
      <c r="A39" s="293">
        <v>14</v>
      </c>
      <c r="B39" s="294" t="s">
        <v>216</v>
      </c>
      <c r="C39" s="295" t="s">
        <v>217</v>
      </c>
      <c r="D39" s="296" t="s">
        <v>170</v>
      </c>
      <c r="E39" s="297">
        <v>4.1264000000000003</v>
      </c>
      <c r="F39" s="297">
        <v>0</v>
      </c>
      <c r="G39" s="298">
        <f>E39*F39</f>
        <v>0</v>
      </c>
      <c r="H39" s="299">
        <v>0</v>
      </c>
      <c r="I39" s="300">
        <f>E39*H39</f>
        <v>0</v>
      </c>
      <c r="J39" s="299">
        <v>0</v>
      </c>
      <c r="K39" s="300">
        <f>E39*J39</f>
        <v>0</v>
      </c>
      <c r="O39" s="292">
        <v>2</v>
      </c>
      <c r="AA39" s="261">
        <v>1</v>
      </c>
      <c r="AB39" s="261">
        <v>1</v>
      </c>
      <c r="AC39" s="261">
        <v>1</v>
      </c>
      <c r="AZ39" s="261">
        <v>1</v>
      </c>
      <c r="BA39" s="261">
        <f>IF(AZ39=1,G39,0)</f>
        <v>0</v>
      </c>
      <c r="BB39" s="261">
        <f>IF(AZ39=2,G39,0)</f>
        <v>0</v>
      </c>
      <c r="BC39" s="261">
        <f>IF(AZ39=3,G39,0)</f>
        <v>0</v>
      </c>
      <c r="BD39" s="261">
        <f>IF(AZ39=4,G39,0)</f>
        <v>0</v>
      </c>
      <c r="BE39" s="261">
        <f>IF(AZ39=5,G39,0)</f>
        <v>0</v>
      </c>
      <c r="CA39" s="292">
        <v>1</v>
      </c>
      <c r="CB39" s="292">
        <v>1</v>
      </c>
    </row>
    <row r="40" spans="1:80">
      <c r="A40" s="301"/>
      <c r="B40" s="308"/>
      <c r="C40" s="337" t="s">
        <v>202</v>
      </c>
      <c r="D40" s="310"/>
      <c r="E40" s="336">
        <v>0</v>
      </c>
      <c r="F40" s="312"/>
      <c r="G40" s="313"/>
      <c r="H40" s="314"/>
      <c r="I40" s="306"/>
      <c r="J40" s="315"/>
      <c r="K40" s="306"/>
      <c r="M40" s="307" t="s">
        <v>202</v>
      </c>
      <c r="O40" s="292"/>
    </row>
    <row r="41" spans="1:80">
      <c r="A41" s="301"/>
      <c r="B41" s="308"/>
      <c r="C41" s="337" t="s">
        <v>429</v>
      </c>
      <c r="D41" s="310"/>
      <c r="E41" s="336">
        <v>52.863999999999997</v>
      </c>
      <c r="F41" s="312"/>
      <c r="G41" s="313"/>
      <c r="H41" s="314"/>
      <c r="I41" s="306"/>
      <c r="J41" s="315"/>
      <c r="K41" s="306"/>
      <c r="M41" s="307" t="s">
        <v>429</v>
      </c>
      <c r="O41" s="292"/>
    </row>
    <row r="42" spans="1:80">
      <c r="A42" s="301"/>
      <c r="B42" s="308"/>
      <c r="C42" s="337" t="s">
        <v>482</v>
      </c>
      <c r="D42" s="310"/>
      <c r="E42" s="336">
        <v>-11.6</v>
      </c>
      <c r="F42" s="312"/>
      <c r="G42" s="313"/>
      <c r="H42" s="314"/>
      <c r="I42" s="306"/>
      <c r="J42" s="315"/>
      <c r="K42" s="306"/>
      <c r="M42" s="307" t="s">
        <v>482</v>
      </c>
      <c r="O42" s="292"/>
    </row>
    <row r="43" spans="1:80">
      <c r="A43" s="301"/>
      <c r="B43" s="308"/>
      <c r="C43" s="337" t="s">
        <v>206</v>
      </c>
      <c r="D43" s="310"/>
      <c r="E43" s="336">
        <v>41.263999999999996</v>
      </c>
      <c r="F43" s="312"/>
      <c r="G43" s="313"/>
      <c r="H43" s="314"/>
      <c r="I43" s="306"/>
      <c r="J43" s="315"/>
      <c r="K43" s="306"/>
      <c r="M43" s="307" t="s">
        <v>206</v>
      </c>
      <c r="O43" s="292"/>
    </row>
    <row r="44" spans="1:80">
      <c r="A44" s="301"/>
      <c r="B44" s="308"/>
      <c r="C44" s="309" t="s">
        <v>485</v>
      </c>
      <c r="D44" s="310"/>
      <c r="E44" s="311">
        <v>4.1264000000000003</v>
      </c>
      <c r="F44" s="312"/>
      <c r="G44" s="313"/>
      <c r="H44" s="314"/>
      <c r="I44" s="306"/>
      <c r="J44" s="315"/>
      <c r="K44" s="306"/>
      <c r="M44" s="307" t="s">
        <v>485</v>
      </c>
      <c r="O44" s="292"/>
    </row>
    <row r="45" spans="1:80">
      <c r="A45" s="293">
        <v>15</v>
      </c>
      <c r="B45" s="294" t="s">
        <v>219</v>
      </c>
      <c r="C45" s="295" t="s">
        <v>220</v>
      </c>
      <c r="D45" s="296" t="s">
        <v>170</v>
      </c>
      <c r="E45" s="297">
        <v>4.1264000000000003</v>
      </c>
      <c r="F45" s="297">
        <v>0</v>
      </c>
      <c r="G45" s="298">
        <f>E45*F45</f>
        <v>0</v>
      </c>
      <c r="H45" s="299">
        <v>0</v>
      </c>
      <c r="I45" s="300">
        <f>E45*H45</f>
        <v>0</v>
      </c>
      <c r="J45" s="299">
        <v>0</v>
      </c>
      <c r="K45" s="300">
        <f>E45*J45</f>
        <v>0</v>
      </c>
      <c r="O45" s="292">
        <v>2</v>
      </c>
      <c r="AA45" s="261">
        <v>1</v>
      </c>
      <c r="AB45" s="261">
        <v>1</v>
      </c>
      <c r="AC45" s="261">
        <v>1</v>
      </c>
      <c r="AZ45" s="261">
        <v>1</v>
      </c>
      <c r="BA45" s="261">
        <f>IF(AZ45=1,G45,0)</f>
        <v>0</v>
      </c>
      <c r="BB45" s="261">
        <f>IF(AZ45=2,G45,0)</f>
        <v>0</v>
      </c>
      <c r="BC45" s="261">
        <f>IF(AZ45=3,G45,0)</f>
        <v>0</v>
      </c>
      <c r="BD45" s="261">
        <f>IF(AZ45=4,G45,0)</f>
        <v>0</v>
      </c>
      <c r="BE45" s="261">
        <f>IF(AZ45=5,G45,0)</f>
        <v>0</v>
      </c>
      <c r="CA45" s="292">
        <v>1</v>
      </c>
      <c r="CB45" s="292">
        <v>1</v>
      </c>
    </row>
    <row r="46" spans="1:80">
      <c r="A46" s="316"/>
      <c r="B46" s="317" t="s">
        <v>99</v>
      </c>
      <c r="C46" s="318" t="s">
        <v>199</v>
      </c>
      <c r="D46" s="319"/>
      <c r="E46" s="320"/>
      <c r="F46" s="321"/>
      <c r="G46" s="322">
        <f>SUM(G21:G45)</f>
        <v>0</v>
      </c>
      <c r="H46" s="323"/>
      <c r="I46" s="324">
        <f>SUM(I21:I45)</f>
        <v>0</v>
      </c>
      <c r="J46" s="323"/>
      <c r="K46" s="324">
        <f>SUM(K21:K45)</f>
        <v>0</v>
      </c>
      <c r="O46" s="292">
        <v>4</v>
      </c>
      <c r="BA46" s="325">
        <f>SUM(BA21:BA45)</f>
        <v>0</v>
      </c>
      <c r="BB46" s="325">
        <f>SUM(BB21:BB45)</f>
        <v>0</v>
      </c>
      <c r="BC46" s="325">
        <f>SUM(BC21:BC45)</f>
        <v>0</v>
      </c>
      <c r="BD46" s="325">
        <f>SUM(BD21:BD45)</f>
        <v>0</v>
      </c>
      <c r="BE46" s="325">
        <f>SUM(BE21:BE45)</f>
        <v>0</v>
      </c>
    </row>
    <row r="47" spans="1:80">
      <c r="A47" s="282" t="s">
        <v>97</v>
      </c>
      <c r="B47" s="283" t="s">
        <v>221</v>
      </c>
      <c r="C47" s="284" t="s">
        <v>222</v>
      </c>
      <c r="D47" s="285"/>
      <c r="E47" s="286"/>
      <c r="F47" s="286"/>
      <c r="G47" s="287"/>
      <c r="H47" s="288"/>
      <c r="I47" s="289"/>
      <c r="J47" s="290"/>
      <c r="K47" s="291"/>
      <c r="O47" s="292">
        <v>1</v>
      </c>
    </row>
    <row r="48" spans="1:80">
      <c r="A48" s="293">
        <v>16</v>
      </c>
      <c r="B48" s="294" t="s">
        <v>224</v>
      </c>
      <c r="C48" s="295" t="s">
        <v>225</v>
      </c>
      <c r="D48" s="296" t="s">
        <v>170</v>
      </c>
      <c r="E48" s="297">
        <v>52.863999999999997</v>
      </c>
      <c r="F48" s="297">
        <v>0</v>
      </c>
      <c r="G48" s="298">
        <f>E48*F48</f>
        <v>0</v>
      </c>
      <c r="H48" s="299">
        <v>0</v>
      </c>
      <c r="I48" s="300">
        <f>E48*H48</f>
        <v>0</v>
      </c>
      <c r="J48" s="299">
        <v>0</v>
      </c>
      <c r="K48" s="300">
        <f>E48*J48</f>
        <v>0</v>
      </c>
      <c r="O48" s="292">
        <v>2</v>
      </c>
      <c r="AA48" s="261">
        <v>1</v>
      </c>
      <c r="AB48" s="261">
        <v>1</v>
      </c>
      <c r="AC48" s="261">
        <v>1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</v>
      </c>
      <c r="CB48" s="292">
        <v>1</v>
      </c>
    </row>
    <row r="49" spans="1:80">
      <c r="A49" s="301"/>
      <c r="B49" s="308"/>
      <c r="C49" s="309" t="s">
        <v>429</v>
      </c>
      <c r="D49" s="310"/>
      <c r="E49" s="311">
        <v>52.863999999999997</v>
      </c>
      <c r="F49" s="312"/>
      <c r="G49" s="313"/>
      <c r="H49" s="314"/>
      <c r="I49" s="306"/>
      <c r="J49" s="315"/>
      <c r="K49" s="306"/>
      <c r="M49" s="307" t="s">
        <v>429</v>
      </c>
      <c r="O49" s="292"/>
    </row>
    <row r="50" spans="1:80">
      <c r="A50" s="293">
        <v>17</v>
      </c>
      <c r="B50" s="294" t="s">
        <v>226</v>
      </c>
      <c r="C50" s="295" t="s">
        <v>227</v>
      </c>
      <c r="D50" s="296" t="s">
        <v>170</v>
      </c>
      <c r="E50" s="297">
        <v>41.264000000000003</v>
      </c>
      <c r="F50" s="297">
        <v>0</v>
      </c>
      <c r="G50" s="298">
        <f>E50*F50</f>
        <v>0</v>
      </c>
      <c r="H50" s="299">
        <v>0</v>
      </c>
      <c r="I50" s="300">
        <f>E50*H50</f>
        <v>0</v>
      </c>
      <c r="J50" s="299">
        <v>0</v>
      </c>
      <c r="K50" s="300">
        <f>E50*J50</f>
        <v>0</v>
      </c>
      <c r="O50" s="292">
        <v>2</v>
      </c>
      <c r="AA50" s="261">
        <v>1</v>
      </c>
      <c r="AB50" s="261">
        <v>1</v>
      </c>
      <c r="AC50" s="261">
        <v>1</v>
      </c>
      <c r="AZ50" s="261">
        <v>1</v>
      </c>
      <c r="BA50" s="261">
        <f>IF(AZ50=1,G50,0)</f>
        <v>0</v>
      </c>
      <c r="BB50" s="261">
        <f>IF(AZ50=2,G50,0)</f>
        <v>0</v>
      </c>
      <c r="BC50" s="261">
        <f>IF(AZ50=3,G50,0)</f>
        <v>0</v>
      </c>
      <c r="BD50" s="261">
        <f>IF(AZ50=4,G50,0)</f>
        <v>0</v>
      </c>
      <c r="BE50" s="261">
        <f>IF(AZ50=5,G50,0)</f>
        <v>0</v>
      </c>
      <c r="CA50" s="292">
        <v>1</v>
      </c>
      <c r="CB50" s="292">
        <v>1</v>
      </c>
    </row>
    <row r="51" spans="1:80">
      <c r="A51" s="301"/>
      <c r="B51" s="308"/>
      <c r="C51" s="309" t="s">
        <v>429</v>
      </c>
      <c r="D51" s="310"/>
      <c r="E51" s="311">
        <v>52.863999999999997</v>
      </c>
      <c r="F51" s="312"/>
      <c r="G51" s="313"/>
      <c r="H51" s="314"/>
      <c r="I51" s="306"/>
      <c r="J51" s="315"/>
      <c r="K51" s="306"/>
      <c r="M51" s="307" t="s">
        <v>429</v>
      </c>
      <c r="O51" s="292"/>
    </row>
    <row r="52" spans="1:80">
      <c r="A52" s="301"/>
      <c r="B52" s="308"/>
      <c r="C52" s="309" t="s">
        <v>482</v>
      </c>
      <c r="D52" s="310"/>
      <c r="E52" s="311">
        <v>-11.6</v>
      </c>
      <c r="F52" s="312"/>
      <c r="G52" s="313"/>
      <c r="H52" s="314"/>
      <c r="I52" s="306"/>
      <c r="J52" s="315"/>
      <c r="K52" s="306"/>
      <c r="M52" s="307" t="s">
        <v>482</v>
      </c>
      <c r="O52" s="292"/>
    </row>
    <row r="53" spans="1:80">
      <c r="A53" s="316"/>
      <c r="B53" s="317" t="s">
        <v>99</v>
      </c>
      <c r="C53" s="318" t="s">
        <v>223</v>
      </c>
      <c r="D53" s="319"/>
      <c r="E53" s="320"/>
      <c r="F53" s="321"/>
      <c r="G53" s="322">
        <f>SUM(G47:G52)</f>
        <v>0</v>
      </c>
      <c r="H53" s="323"/>
      <c r="I53" s="324">
        <f>SUM(I47:I52)</f>
        <v>0</v>
      </c>
      <c r="J53" s="323"/>
      <c r="K53" s="324">
        <f>SUM(K47:K52)</f>
        <v>0</v>
      </c>
      <c r="O53" s="292">
        <v>4</v>
      </c>
      <c r="BA53" s="325">
        <f>SUM(BA47:BA52)</f>
        <v>0</v>
      </c>
      <c r="BB53" s="325">
        <f>SUM(BB47:BB52)</f>
        <v>0</v>
      </c>
      <c r="BC53" s="325">
        <f>SUM(BC47:BC52)</f>
        <v>0</v>
      </c>
      <c r="BD53" s="325">
        <f>SUM(BD47:BD52)</f>
        <v>0</v>
      </c>
      <c r="BE53" s="325">
        <f>SUM(BE47:BE52)</f>
        <v>0</v>
      </c>
    </row>
    <row r="54" spans="1:80">
      <c r="A54" s="282" t="s">
        <v>97</v>
      </c>
      <c r="B54" s="283" t="s">
        <v>230</v>
      </c>
      <c r="C54" s="284" t="s">
        <v>231</v>
      </c>
      <c r="D54" s="285"/>
      <c r="E54" s="286"/>
      <c r="F54" s="286"/>
      <c r="G54" s="287"/>
      <c r="H54" s="288"/>
      <c r="I54" s="289"/>
      <c r="J54" s="290"/>
      <c r="K54" s="291"/>
      <c r="O54" s="292">
        <v>1</v>
      </c>
    </row>
    <row r="55" spans="1:80">
      <c r="A55" s="293">
        <v>18</v>
      </c>
      <c r="B55" s="294" t="s">
        <v>233</v>
      </c>
      <c r="C55" s="295" t="s">
        <v>234</v>
      </c>
      <c r="D55" s="296" t="s">
        <v>170</v>
      </c>
      <c r="E55" s="297">
        <v>41.264000000000003</v>
      </c>
      <c r="F55" s="297">
        <v>0</v>
      </c>
      <c r="G55" s="298">
        <f>E55*F55</f>
        <v>0</v>
      </c>
      <c r="H55" s="299">
        <v>0</v>
      </c>
      <c r="I55" s="300">
        <f>E55*H55</f>
        <v>0</v>
      </c>
      <c r="J55" s="299">
        <v>0</v>
      </c>
      <c r="K55" s="300">
        <f>E55*J55</f>
        <v>0</v>
      </c>
      <c r="O55" s="292">
        <v>2</v>
      </c>
      <c r="AA55" s="261">
        <v>1</v>
      </c>
      <c r="AB55" s="261">
        <v>1</v>
      </c>
      <c r="AC55" s="261">
        <v>1</v>
      </c>
      <c r="AZ55" s="261">
        <v>1</v>
      </c>
      <c r="BA55" s="261">
        <f>IF(AZ55=1,G55,0)</f>
        <v>0</v>
      </c>
      <c r="BB55" s="261">
        <f>IF(AZ55=2,G55,0)</f>
        <v>0</v>
      </c>
      <c r="BC55" s="261">
        <f>IF(AZ55=3,G55,0)</f>
        <v>0</v>
      </c>
      <c r="BD55" s="261">
        <f>IF(AZ55=4,G55,0)</f>
        <v>0</v>
      </c>
      <c r="BE55" s="261">
        <f>IF(AZ55=5,G55,0)</f>
        <v>0</v>
      </c>
      <c r="CA55" s="292">
        <v>1</v>
      </c>
      <c r="CB55" s="292">
        <v>1</v>
      </c>
    </row>
    <row r="56" spans="1:80" ht="22.5">
      <c r="A56" s="293">
        <v>19</v>
      </c>
      <c r="B56" s="294" t="s">
        <v>235</v>
      </c>
      <c r="C56" s="295" t="s">
        <v>236</v>
      </c>
      <c r="D56" s="296" t="s">
        <v>170</v>
      </c>
      <c r="E56" s="297">
        <v>32.981200000000001</v>
      </c>
      <c r="F56" s="297">
        <v>0</v>
      </c>
      <c r="G56" s="298">
        <f>E56*F56</f>
        <v>0</v>
      </c>
      <c r="H56" s="299">
        <v>1.837</v>
      </c>
      <c r="I56" s="300">
        <f>E56*H56</f>
        <v>60.586464400000004</v>
      </c>
      <c r="J56" s="299">
        <v>0</v>
      </c>
      <c r="K56" s="300">
        <f>E56*J56</f>
        <v>0</v>
      </c>
      <c r="O56" s="292">
        <v>2</v>
      </c>
      <c r="AA56" s="261">
        <v>1</v>
      </c>
      <c r="AB56" s="261">
        <v>1</v>
      </c>
      <c r="AC56" s="261">
        <v>1</v>
      </c>
      <c r="AZ56" s="261">
        <v>1</v>
      </c>
      <c r="BA56" s="261">
        <f>IF(AZ56=1,G56,0)</f>
        <v>0</v>
      </c>
      <c r="BB56" s="261">
        <f>IF(AZ56=2,G56,0)</f>
        <v>0</v>
      </c>
      <c r="BC56" s="261">
        <f>IF(AZ56=3,G56,0)</f>
        <v>0</v>
      </c>
      <c r="BD56" s="261">
        <f>IF(AZ56=4,G56,0)</f>
        <v>0</v>
      </c>
      <c r="BE56" s="261">
        <f>IF(AZ56=5,G56,0)</f>
        <v>0</v>
      </c>
      <c r="CA56" s="292">
        <v>1</v>
      </c>
      <c r="CB56" s="292">
        <v>1</v>
      </c>
    </row>
    <row r="57" spans="1:80">
      <c r="A57" s="301"/>
      <c r="B57" s="308"/>
      <c r="C57" s="309" t="s">
        <v>434</v>
      </c>
      <c r="D57" s="310"/>
      <c r="E57" s="311">
        <v>62.776000000000003</v>
      </c>
      <c r="F57" s="312"/>
      <c r="G57" s="313"/>
      <c r="H57" s="314"/>
      <c r="I57" s="306"/>
      <c r="J57" s="315"/>
      <c r="K57" s="306"/>
      <c r="M57" s="307" t="s">
        <v>434</v>
      </c>
      <c r="O57" s="292"/>
    </row>
    <row r="58" spans="1:80">
      <c r="A58" s="301"/>
      <c r="B58" s="308"/>
      <c r="C58" s="309" t="s">
        <v>238</v>
      </c>
      <c r="D58" s="310"/>
      <c r="E58" s="311">
        <v>-1.7663</v>
      </c>
      <c r="F58" s="312"/>
      <c r="G58" s="313"/>
      <c r="H58" s="314"/>
      <c r="I58" s="306"/>
      <c r="J58" s="315"/>
      <c r="K58" s="306"/>
      <c r="M58" s="307" t="s">
        <v>238</v>
      </c>
      <c r="O58" s="292"/>
    </row>
    <row r="59" spans="1:80">
      <c r="A59" s="301"/>
      <c r="B59" s="308"/>
      <c r="C59" s="309" t="s">
        <v>435</v>
      </c>
      <c r="D59" s="310"/>
      <c r="E59" s="311">
        <v>-8.5015000000000001</v>
      </c>
      <c r="F59" s="312"/>
      <c r="G59" s="313"/>
      <c r="H59" s="314"/>
      <c r="I59" s="306"/>
      <c r="J59" s="315"/>
      <c r="K59" s="306"/>
      <c r="M59" s="307" t="s">
        <v>435</v>
      </c>
      <c r="O59" s="292"/>
    </row>
    <row r="60" spans="1:80">
      <c r="A60" s="301"/>
      <c r="B60" s="308"/>
      <c r="C60" s="309" t="s">
        <v>436</v>
      </c>
      <c r="D60" s="310"/>
      <c r="E60" s="311">
        <v>-2.8090000000000002</v>
      </c>
      <c r="F60" s="312"/>
      <c r="G60" s="313"/>
      <c r="H60" s="314"/>
      <c r="I60" s="306"/>
      <c r="J60" s="315"/>
      <c r="K60" s="306"/>
      <c r="M60" s="307" t="s">
        <v>436</v>
      </c>
      <c r="O60" s="292"/>
    </row>
    <row r="61" spans="1:80">
      <c r="A61" s="301"/>
      <c r="B61" s="308"/>
      <c r="C61" s="309" t="s">
        <v>437</v>
      </c>
      <c r="D61" s="310"/>
      <c r="E61" s="311">
        <v>-2.8090000000000002</v>
      </c>
      <c r="F61" s="312"/>
      <c r="G61" s="313"/>
      <c r="H61" s="314"/>
      <c r="I61" s="306"/>
      <c r="J61" s="315"/>
      <c r="K61" s="306"/>
      <c r="M61" s="307" t="s">
        <v>437</v>
      </c>
      <c r="O61" s="292"/>
    </row>
    <row r="62" spans="1:80">
      <c r="A62" s="301"/>
      <c r="B62" s="308"/>
      <c r="C62" s="309" t="s">
        <v>438</v>
      </c>
      <c r="D62" s="310"/>
      <c r="E62" s="311">
        <v>-2.8090000000000002</v>
      </c>
      <c r="F62" s="312"/>
      <c r="G62" s="313"/>
      <c r="H62" s="314"/>
      <c r="I62" s="306"/>
      <c r="J62" s="315"/>
      <c r="K62" s="306"/>
      <c r="M62" s="307" t="s">
        <v>438</v>
      </c>
      <c r="O62" s="292"/>
    </row>
    <row r="63" spans="1:80">
      <c r="A63" s="301"/>
      <c r="B63" s="308"/>
      <c r="C63" s="309" t="s">
        <v>439</v>
      </c>
      <c r="D63" s="310"/>
      <c r="E63" s="311">
        <v>-10.4</v>
      </c>
      <c r="F63" s="312"/>
      <c r="G63" s="313"/>
      <c r="H63" s="314"/>
      <c r="I63" s="306"/>
      <c r="J63" s="315"/>
      <c r="K63" s="306"/>
      <c r="M63" s="307" t="s">
        <v>439</v>
      </c>
      <c r="O63" s="292"/>
    </row>
    <row r="64" spans="1:80">
      <c r="A64" s="301"/>
      <c r="B64" s="308"/>
      <c r="C64" s="309" t="s">
        <v>440</v>
      </c>
      <c r="D64" s="310"/>
      <c r="E64" s="311">
        <v>-0.7</v>
      </c>
      <c r="F64" s="312"/>
      <c r="G64" s="313"/>
      <c r="H64" s="314"/>
      <c r="I64" s="306"/>
      <c r="J64" s="315"/>
      <c r="K64" s="306"/>
      <c r="M64" s="307" t="s">
        <v>440</v>
      </c>
      <c r="O64" s="292"/>
    </row>
    <row r="65" spans="1:80">
      <c r="A65" s="316"/>
      <c r="B65" s="317" t="s">
        <v>99</v>
      </c>
      <c r="C65" s="318" t="s">
        <v>232</v>
      </c>
      <c r="D65" s="319"/>
      <c r="E65" s="320"/>
      <c r="F65" s="321"/>
      <c r="G65" s="322">
        <f>SUM(G54:G64)</f>
        <v>0</v>
      </c>
      <c r="H65" s="323"/>
      <c r="I65" s="324">
        <f>SUM(I54:I64)</f>
        <v>60.586464400000004</v>
      </c>
      <c r="J65" s="323"/>
      <c r="K65" s="324">
        <f>SUM(K54:K64)</f>
        <v>0</v>
      </c>
      <c r="O65" s="292">
        <v>4</v>
      </c>
      <c r="BA65" s="325">
        <f>SUM(BA54:BA64)</f>
        <v>0</v>
      </c>
      <c r="BB65" s="325">
        <f>SUM(BB54:BB64)</f>
        <v>0</v>
      </c>
      <c r="BC65" s="325">
        <f>SUM(BC54:BC64)</f>
        <v>0</v>
      </c>
      <c r="BD65" s="325">
        <f>SUM(BD54:BD64)</f>
        <v>0</v>
      </c>
      <c r="BE65" s="325">
        <f>SUM(BE54:BE64)</f>
        <v>0</v>
      </c>
    </row>
    <row r="66" spans="1:80">
      <c r="A66" s="282" t="s">
        <v>97</v>
      </c>
      <c r="B66" s="283" t="s">
        <v>244</v>
      </c>
      <c r="C66" s="284" t="s">
        <v>245</v>
      </c>
      <c r="D66" s="285"/>
      <c r="E66" s="286"/>
      <c r="F66" s="286"/>
      <c r="G66" s="287"/>
      <c r="H66" s="288"/>
      <c r="I66" s="289"/>
      <c r="J66" s="290"/>
      <c r="K66" s="291"/>
      <c r="O66" s="292">
        <v>1</v>
      </c>
    </row>
    <row r="67" spans="1:80">
      <c r="A67" s="293">
        <v>20</v>
      </c>
      <c r="B67" s="294" t="s">
        <v>247</v>
      </c>
      <c r="C67" s="295" t="s">
        <v>248</v>
      </c>
      <c r="D67" s="296" t="s">
        <v>249</v>
      </c>
      <c r="E67" s="297">
        <v>1.5</v>
      </c>
      <c r="F67" s="297">
        <v>0</v>
      </c>
      <c r="G67" s="298">
        <f>E67*F67</f>
        <v>0</v>
      </c>
      <c r="H67" s="299">
        <v>0</v>
      </c>
      <c r="I67" s="300">
        <f>E67*H67</f>
        <v>0</v>
      </c>
      <c r="J67" s="299">
        <v>0</v>
      </c>
      <c r="K67" s="300">
        <f>E67*J67</f>
        <v>0</v>
      </c>
      <c r="O67" s="292">
        <v>2</v>
      </c>
      <c r="AA67" s="261">
        <v>1</v>
      </c>
      <c r="AB67" s="261">
        <v>0</v>
      </c>
      <c r="AC67" s="261">
        <v>0</v>
      </c>
      <c r="AZ67" s="261">
        <v>1</v>
      </c>
      <c r="BA67" s="261">
        <f>IF(AZ67=1,G67,0)</f>
        <v>0</v>
      </c>
      <c r="BB67" s="261">
        <f>IF(AZ67=2,G67,0)</f>
        <v>0</v>
      </c>
      <c r="BC67" s="261">
        <f>IF(AZ67=3,G67,0)</f>
        <v>0</v>
      </c>
      <c r="BD67" s="261">
        <f>IF(AZ67=4,G67,0)</f>
        <v>0</v>
      </c>
      <c r="BE67" s="261">
        <f>IF(AZ67=5,G67,0)</f>
        <v>0</v>
      </c>
      <c r="CA67" s="292">
        <v>1</v>
      </c>
      <c r="CB67" s="292">
        <v>0</v>
      </c>
    </row>
    <row r="68" spans="1:80">
      <c r="A68" s="293">
        <v>21</v>
      </c>
      <c r="B68" s="294" t="s">
        <v>250</v>
      </c>
      <c r="C68" s="295" t="s">
        <v>251</v>
      </c>
      <c r="D68" s="296" t="s">
        <v>249</v>
      </c>
      <c r="E68" s="297">
        <v>29</v>
      </c>
      <c r="F68" s="297">
        <v>0</v>
      </c>
      <c r="G68" s="298">
        <f>E68*F68</f>
        <v>0</v>
      </c>
      <c r="H68" s="299">
        <v>0</v>
      </c>
      <c r="I68" s="300">
        <f>E68*H68</f>
        <v>0</v>
      </c>
      <c r="J68" s="299">
        <v>0</v>
      </c>
      <c r="K68" s="300">
        <f>E68*J68</f>
        <v>0</v>
      </c>
      <c r="O68" s="292">
        <v>2</v>
      </c>
      <c r="AA68" s="261">
        <v>1</v>
      </c>
      <c r="AB68" s="261">
        <v>1</v>
      </c>
      <c r="AC68" s="261">
        <v>1</v>
      </c>
      <c r="AZ68" s="261">
        <v>1</v>
      </c>
      <c r="BA68" s="261">
        <f>IF(AZ68=1,G68,0)</f>
        <v>0</v>
      </c>
      <c r="BB68" s="261">
        <f>IF(AZ68=2,G68,0)</f>
        <v>0</v>
      </c>
      <c r="BC68" s="261">
        <f>IF(AZ68=3,G68,0)</f>
        <v>0</v>
      </c>
      <c r="BD68" s="261">
        <f>IF(AZ68=4,G68,0)</f>
        <v>0</v>
      </c>
      <c r="BE68" s="261">
        <f>IF(AZ68=5,G68,0)</f>
        <v>0</v>
      </c>
      <c r="CA68" s="292">
        <v>1</v>
      </c>
      <c r="CB68" s="292">
        <v>1</v>
      </c>
    </row>
    <row r="69" spans="1:80">
      <c r="A69" s="301"/>
      <c r="B69" s="308"/>
      <c r="C69" s="309" t="s">
        <v>441</v>
      </c>
      <c r="D69" s="310"/>
      <c r="E69" s="311">
        <v>29</v>
      </c>
      <c r="F69" s="312"/>
      <c r="G69" s="313"/>
      <c r="H69" s="314"/>
      <c r="I69" s="306"/>
      <c r="J69" s="315"/>
      <c r="K69" s="306"/>
      <c r="M69" s="307" t="s">
        <v>441</v>
      </c>
      <c r="O69" s="292"/>
    </row>
    <row r="70" spans="1:80">
      <c r="A70" s="293">
        <v>22</v>
      </c>
      <c r="B70" s="294" t="s">
        <v>254</v>
      </c>
      <c r="C70" s="295" t="s">
        <v>255</v>
      </c>
      <c r="D70" s="296" t="s">
        <v>249</v>
      </c>
      <c r="E70" s="297">
        <v>1.5</v>
      </c>
      <c r="F70" s="297">
        <v>0</v>
      </c>
      <c r="G70" s="298">
        <f>E70*F70</f>
        <v>0</v>
      </c>
      <c r="H70" s="299">
        <v>0</v>
      </c>
      <c r="I70" s="300">
        <f>E70*H70</f>
        <v>0</v>
      </c>
      <c r="J70" s="299">
        <v>0</v>
      </c>
      <c r="K70" s="300">
        <f>E70*J70</f>
        <v>0</v>
      </c>
      <c r="O70" s="292">
        <v>2</v>
      </c>
      <c r="AA70" s="261">
        <v>1</v>
      </c>
      <c r="AB70" s="261">
        <v>1</v>
      </c>
      <c r="AC70" s="261">
        <v>1</v>
      </c>
      <c r="AZ70" s="261">
        <v>1</v>
      </c>
      <c r="BA70" s="261">
        <f>IF(AZ70=1,G70,0)</f>
        <v>0</v>
      </c>
      <c r="BB70" s="261">
        <f>IF(AZ70=2,G70,0)</f>
        <v>0</v>
      </c>
      <c r="BC70" s="261">
        <f>IF(AZ70=3,G70,0)</f>
        <v>0</v>
      </c>
      <c r="BD70" s="261">
        <f>IF(AZ70=4,G70,0)</f>
        <v>0</v>
      </c>
      <c r="BE70" s="261">
        <f>IF(AZ70=5,G70,0)</f>
        <v>0</v>
      </c>
      <c r="CA70" s="292">
        <v>1</v>
      </c>
      <c r="CB70" s="292">
        <v>1</v>
      </c>
    </row>
    <row r="71" spans="1:80">
      <c r="A71" s="301"/>
      <c r="B71" s="302"/>
      <c r="C71" s="303"/>
      <c r="D71" s="304"/>
      <c r="E71" s="304"/>
      <c r="F71" s="304"/>
      <c r="G71" s="305"/>
      <c r="I71" s="306"/>
      <c r="K71" s="306"/>
      <c r="L71" s="307"/>
      <c r="O71" s="292">
        <v>3</v>
      </c>
    </row>
    <row r="72" spans="1:80">
      <c r="A72" s="293">
        <v>23</v>
      </c>
      <c r="B72" s="294" t="s">
        <v>257</v>
      </c>
      <c r="C72" s="295" t="s">
        <v>258</v>
      </c>
      <c r="D72" s="296" t="s">
        <v>249</v>
      </c>
      <c r="E72" s="297">
        <v>40</v>
      </c>
      <c r="F72" s="297">
        <v>0</v>
      </c>
      <c r="G72" s="298">
        <f>E72*F72</f>
        <v>0</v>
      </c>
      <c r="H72" s="299">
        <v>0</v>
      </c>
      <c r="I72" s="300">
        <f>E72*H72</f>
        <v>0</v>
      </c>
      <c r="J72" s="299">
        <v>0</v>
      </c>
      <c r="K72" s="300">
        <f>E72*J72</f>
        <v>0</v>
      </c>
      <c r="O72" s="292">
        <v>2</v>
      </c>
      <c r="AA72" s="261">
        <v>1</v>
      </c>
      <c r="AB72" s="261">
        <v>1</v>
      </c>
      <c r="AC72" s="261">
        <v>1</v>
      </c>
      <c r="AZ72" s="261">
        <v>1</v>
      </c>
      <c r="BA72" s="261">
        <f>IF(AZ72=1,G72,0)</f>
        <v>0</v>
      </c>
      <c r="BB72" s="261">
        <f>IF(AZ72=2,G72,0)</f>
        <v>0</v>
      </c>
      <c r="BC72" s="261">
        <f>IF(AZ72=3,G72,0)</f>
        <v>0</v>
      </c>
      <c r="BD72" s="261">
        <f>IF(AZ72=4,G72,0)</f>
        <v>0</v>
      </c>
      <c r="BE72" s="261">
        <f>IF(AZ72=5,G72,0)</f>
        <v>0</v>
      </c>
      <c r="CA72" s="292">
        <v>1</v>
      </c>
      <c r="CB72" s="292">
        <v>1</v>
      </c>
    </row>
    <row r="73" spans="1:80">
      <c r="A73" s="293">
        <v>24</v>
      </c>
      <c r="B73" s="294" t="s">
        <v>259</v>
      </c>
      <c r="C73" s="295" t="s">
        <v>260</v>
      </c>
      <c r="D73" s="296" t="s">
        <v>261</v>
      </c>
      <c r="E73" s="297">
        <v>4.1300000000000003E-2</v>
      </c>
      <c r="F73" s="297">
        <v>0</v>
      </c>
      <c r="G73" s="298">
        <f>E73*F73</f>
        <v>0</v>
      </c>
      <c r="H73" s="299">
        <v>0</v>
      </c>
      <c r="I73" s="300">
        <f>E73*H73</f>
        <v>0</v>
      </c>
      <c r="J73" s="299"/>
      <c r="K73" s="300">
        <f>E73*J73</f>
        <v>0</v>
      </c>
      <c r="O73" s="292">
        <v>2</v>
      </c>
      <c r="AA73" s="261">
        <v>3</v>
      </c>
      <c r="AB73" s="261">
        <v>1</v>
      </c>
      <c r="AC73" s="261">
        <v>572497</v>
      </c>
      <c r="AZ73" s="261">
        <v>1</v>
      </c>
      <c r="BA73" s="261">
        <f>IF(AZ73=1,G73,0)</f>
        <v>0</v>
      </c>
      <c r="BB73" s="261">
        <f>IF(AZ73=2,G73,0)</f>
        <v>0</v>
      </c>
      <c r="BC73" s="261">
        <f>IF(AZ73=3,G73,0)</f>
        <v>0</v>
      </c>
      <c r="BD73" s="261">
        <f>IF(AZ73=4,G73,0)</f>
        <v>0</v>
      </c>
      <c r="BE73" s="261">
        <f>IF(AZ73=5,G73,0)</f>
        <v>0</v>
      </c>
      <c r="CA73" s="292">
        <v>3</v>
      </c>
      <c r="CB73" s="292">
        <v>1</v>
      </c>
    </row>
    <row r="74" spans="1:80">
      <c r="A74" s="301"/>
      <c r="B74" s="308"/>
      <c r="C74" s="309" t="s">
        <v>486</v>
      </c>
      <c r="D74" s="310"/>
      <c r="E74" s="311">
        <v>4.1300000000000003E-2</v>
      </c>
      <c r="F74" s="312"/>
      <c r="G74" s="313"/>
      <c r="H74" s="314"/>
      <c r="I74" s="306"/>
      <c r="J74" s="315"/>
      <c r="K74" s="306"/>
      <c r="M74" s="307" t="s">
        <v>486</v>
      </c>
      <c r="O74" s="292"/>
    </row>
    <row r="75" spans="1:80">
      <c r="A75" s="293">
        <v>25</v>
      </c>
      <c r="B75" s="294" t="s">
        <v>487</v>
      </c>
      <c r="C75" s="295" t="s">
        <v>488</v>
      </c>
      <c r="D75" s="296" t="s">
        <v>170</v>
      </c>
      <c r="E75" s="297">
        <v>0.2475</v>
      </c>
      <c r="F75" s="297">
        <v>0</v>
      </c>
      <c r="G75" s="298">
        <f>E75*F75</f>
        <v>0</v>
      </c>
      <c r="H75" s="299">
        <v>1.67</v>
      </c>
      <c r="I75" s="300">
        <f>E75*H75</f>
        <v>0.413325</v>
      </c>
      <c r="J75" s="299"/>
      <c r="K75" s="300">
        <f>E75*J75</f>
        <v>0</v>
      </c>
      <c r="O75" s="292">
        <v>2</v>
      </c>
      <c r="AA75" s="261">
        <v>3</v>
      </c>
      <c r="AB75" s="261">
        <v>1</v>
      </c>
      <c r="AC75" s="261">
        <v>10364200</v>
      </c>
      <c r="AZ75" s="261">
        <v>1</v>
      </c>
      <c r="BA75" s="261">
        <f>IF(AZ75=1,G75,0)</f>
        <v>0</v>
      </c>
      <c r="BB75" s="261">
        <f>IF(AZ75=2,G75,0)</f>
        <v>0</v>
      </c>
      <c r="BC75" s="261">
        <f>IF(AZ75=3,G75,0)</f>
        <v>0</v>
      </c>
      <c r="BD75" s="261">
        <f>IF(AZ75=4,G75,0)</f>
        <v>0</v>
      </c>
      <c r="BE75" s="261">
        <f>IF(AZ75=5,G75,0)</f>
        <v>0</v>
      </c>
      <c r="CA75" s="292">
        <v>3</v>
      </c>
      <c r="CB75" s="292">
        <v>1</v>
      </c>
    </row>
    <row r="76" spans="1:80">
      <c r="A76" s="301"/>
      <c r="B76" s="308"/>
      <c r="C76" s="309" t="s">
        <v>489</v>
      </c>
      <c r="D76" s="310"/>
      <c r="E76" s="311">
        <v>0.2475</v>
      </c>
      <c r="F76" s="312"/>
      <c r="G76" s="313"/>
      <c r="H76" s="314"/>
      <c r="I76" s="306"/>
      <c r="J76" s="315"/>
      <c r="K76" s="306"/>
      <c r="M76" s="307" t="s">
        <v>489</v>
      </c>
      <c r="O76" s="292"/>
    </row>
    <row r="77" spans="1:80">
      <c r="A77" s="316"/>
      <c r="B77" s="317" t="s">
        <v>99</v>
      </c>
      <c r="C77" s="318" t="s">
        <v>246</v>
      </c>
      <c r="D77" s="319"/>
      <c r="E77" s="320"/>
      <c r="F77" s="321"/>
      <c r="G77" s="322">
        <f>SUM(G66:G76)</f>
        <v>0</v>
      </c>
      <c r="H77" s="323"/>
      <c r="I77" s="324">
        <f>SUM(I66:I76)</f>
        <v>0.413325</v>
      </c>
      <c r="J77" s="323"/>
      <c r="K77" s="324">
        <f>SUM(K66:K76)</f>
        <v>0</v>
      </c>
      <c r="O77" s="292">
        <v>4</v>
      </c>
      <c r="BA77" s="325">
        <f>SUM(BA66:BA76)</f>
        <v>0</v>
      </c>
      <c r="BB77" s="325">
        <f>SUM(BB66:BB76)</f>
        <v>0</v>
      </c>
      <c r="BC77" s="325">
        <f>SUM(BC66:BC76)</f>
        <v>0</v>
      </c>
      <c r="BD77" s="325">
        <f>SUM(BD66:BD76)</f>
        <v>0</v>
      </c>
      <c r="BE77" s="325">
        <f>SUM(BE66:BE76)</f>
        <v>0</v>
      </c>
    </row>
    <row r="78" spans="1:80">
      <c r="A78" s="282" t="s">
        <v>97</v>
      </c>
      <c r="B78" s="283" t="s">
        <v>263</v>
      </c>
      <c r="C78" s="284" t="s">
        <v>264</v>
      </c>
      <c r="D78" s="285"/>
      <c r="E78" s="286"/>
      <c r="F78" s="286"/>
      <c r="G78" s="287"/>
      <c r="H78" s="288"/>
      <c r="I78" s="289"/>
      <c r="J78" s="290"/>
      <c r="K78" s="291"/>
      <c r="O78" s="292">
        <v>1</v>
      </c>
    </row>
    <row r="79" spans="1:80">
      <c r="A79" s="293">
        <v>26</v>
      </c>
      <c r="B79" s="294" t="s">
        <v>266</v>
      </c>
      <c r="C79" s="295" t="s">
        <v>267</v>
      </c>
      <c r="D79" s="296" t="s">
        <v>170</v>
      </c>
      <c r="E79" s="297">
        <v>41.264000000000003</v>
      </c>
      <c r="F79" s="297">
        <v>0</v>
      </c>
      <c r="G79" s="298">
        <f>E79*F79</f>
        <v>0</v>
      </c>
      <c r="H79" s="299">
        <v>0</v>
      </c>
      <c r="I79" s="300">
        <f>E79*H79</f>
        <v>0</v>
      </c>
      <c r="J79" s="299">
        <v>0</v>
      </c>
      <c r="K79" s="300">
        <f>E79*J79</f>
        <v>0</v>
      </c>
      <c r="O79" s="292">
        <v>2</v>
      </c>
      <c r="AA79" s="261">
        <v>1</v>
      </c>
      <c r="AB79" s="261">
        <v>1</v>
      </c>
      <c r="AC79" s="261">
        <v>1</v>
      </c>
      <c r="AZ79" s="261">
        <v>1</v>
      </c>
      <c r="BA79" s="261">
        <f>IF(AZ79=1,G79,0)</f>
        <v>0</v>
      </c>
      <c r="BB79" s="261">
        <f>IF(AZ79=2,G79,0)</f>
        <v>0</v>
      </c>
      <c r="BC79" s="261">
        <f>IF(AZ79=3,G79,0)</f>
        <v>0</v>
      </c>
      <c r="BD79" s="261">
        <f>IF(AZ79=4,G79,0)</f>
        <v>0</v>
      </c>
      <c r="BE79" s="261">
        <f>IF(AZ79=5,G79,0)</f>
        <v>0</v>
      </c>
      <c r="CA79" s="292">
        <v>1</v>
      </c>
      <c r="CB79" s="292">
        <v>1</v>
      </c>
    </row>
    <row r="80" spans="1:80">
      <c r="A80" s="316"/>
      <c r="B80" s="317" t="s">
        <v>99</v>
      </c>
      <c r="C80" s="318" t="s">
        <v>265</v>
      </c>
      <c r="D80" s="319"/>
      <c r="E80" s="320"/>
      <c r="F80" s="321"/>
      <c r="G80" s="322">
        <f>SUM(G78:G79)</f>
        <v>0</v>
      </c>
      <c r="H80" s="323"/>
      <c r="I80" s="324">
        <f>SUM(I78:I79)</f>
        <v>0</v>
      </c>
      <c r="J80" s="323"/>
      <c r="K80" s="324">
        <f>SUM(K78:K79)</f>
        <v>0</v>
      </c>
      <c r="O80" s="292">
        <v>4</v>
      </c>
      <c r="BA80" s="325">
        <f>SUM(BA78:BA79)</f>
        <v>0</v>
      </c>
      <c r="BB80" s="325">
        <f>SUM(BB78:BB79)</f>
        <v>0</v>
      </c>
      <c r="BC80" s="325">
        <f>SUM(BC78:BC79)</f>
        <v>0</v>
      </c>
      <c r="BD80" s="325">
        <f>SUM(BD78:BD79)</f>
        <v>0</v>
      </c>
      <c r="BE80" s="325">
        <f>SUM(BE78:BE79)</f>
        <v>0</v>
      </c>
    </row>
    <row r="81" spans="1:80">
      <c r="A81" s="282" t="s">
        <v>97</v>
      </c>
      <c r="B81" s="283" t="s">
        <v>268</v>
      </c>
      <c r="C81" s="284" t="s">
        <v>269</v>
      </c>
      <c r="D81" s="285"/>
      <c r="E81" s="286"/>
      <c r="F81" s="286"/>
      <c r="G81" s="287"/>
      <c r="H81" s="288"/>
      <c r="I81" s="289"/>
      <c r="J81" s="290"/>
      <c r="K81" s="291"/>
      <c r="O81" s="292">
        <v>1</v>
      </c>
    </row>
    <row r="82" spans="1:80" ht="22.5">
      <c r="A82" s="293">
        <v>27</v>
      </c>
      <c r="B82" s="294" t="s">
        <v>271</v>
      </c>
      <c r="C82" s="295" t="s">
        <v>272</v>
      </c>
      <c r="D82" s="296" t="s">
        <v>249</v>
      </c>
      <c r="E82" s="297">
        <v>28.09</v>
      </c>
      <c r="F82" s="297">
        <v>0</v>
      </c>
      <c r="G82" s="298">
        <f>E82*F82</f>
        <v>0</v>
      </c>
      <c r="H82" s="299">
        <v>0</v>
      </c>
      <c r="I82" s="300">
        <f>E82*H82</f>
        <v>0</v>
      </c>
      <c r="J82" s="299">
        <v>0</v>
      </c>
      <c r="K82" s="300">
        <f>E82*J82</f>
        <v>0</v>
      </c>
      <c r="O82" s="292">
        <v>2</v>
      </c>
      <c r="AA82" s="261">
        <v>1</v>
      </c>
      <c r="AB82" s="261">
        <v>1</v>
      </c>
      <c r="AC82" s="261">
        <v>1</v>
      </c>
      <c r="AZ82" s="261">
        <v>1</v>
      </c>
      <c r="BA82" s="261">
        <f>IF(AZ82=1,G82,0)</f>
        <v>0</v>
      </c>
      <c r="BB82" s="261">
        <f>IF(AZ82=2,G82,0)</f>
        <v>0</v>
      </c>
      <c r="BC82" s="261">
        <f>IF(AZ82=3,G82,0)</f>
        <v>0</v>
      </c>
      <c r="BD82" s="261">
        <f>IF(AZ82=4,G82,0)</f>
        <v>0</v>
      </c>
      <c r="BE82" s="261">
        <f>IF(AZ82=5,G82,0)</f>
        <v>0</v>
      </c>
      <c r="CA82" s="292">
        <v>1</v>
      </c>
      <c r="CB82" s="292">
        <v>1</v>
      </c>
    </row>
    <row r="83" spans="1:80">
      <c r="A83" s="301"/>
      <c r="B83" s="302"/>
      <c r="C83" s="303" t="s">
        <v>273</v>
      </c>
      <c r="D83" s="304"/>
      <c r="E83" s="304"/>
      <c r="F83" s="304"/>
      <c r="G83" s="305"/>
      <c r="I83" s="306"/>
      <c r="K83" s="306"/>
      <c r="L83" s="307" t="s">
        <v>273</v>
      </c>
      <c r="O83" s="292">
        <v>3</v>
      </c>
    </row>
    <row r="84" spans="1:80">
      <c r="A84" s="301"/>
      <c r="B84" s="308"/>
      <c r="C84" s="309" t="s">
        <v>442</v>
      </c>
      <c r="D84" s="310"/>
      <c r="E84" s="311">
        <v>28.09</v>
      </c>
      <c r="F84" s="312"/>
      <c r="G84" s="313"/>
      <c r="H84" s="314"/>
      <c r="I84" s="306"/>
      <c r="J84" s="315"/>
      <c r="K84" s="306"/>
      <c r="M84" s="307" t="s">
        <v>442</v>
      </c>
      <c r="O84" s="292"/>
    </row>
    <row r="85" spans="1:80">
      <c r="A85" s="316"/>
      <c r="B85" s="317" t="s">
        <v>99</v>
      </c>
      <c r="C85" s="318" t="s">
        <v>270</v>
      </c>
      <c r="D85" s="319"/>
      <c r="E85" s="320"/>
      <c r="F85" s="321"/>
      <c r="G85" s="322">
        <f>SUM(G81:G84)</f>
        <v>0</v>
      </c>
      <c r="H85" s="323"/>
      <c r="I85" s="324">
        <f>SUM(I81:I84)</f>
        <v>0</v>
      </c>
      <c r="J85" s="323"/>
      <c r="K85" s="324">
        <f>SUM(K81:K84)</f>
        <v>0</v>
      </c>
      <c r="O85" s="292">
        <v>4</v>
      </c>
      <c r="BA85" s="325">
        <f>SUM(BA81:BA84)</f>
        <v>0</v>
      </c>
      <c r="BB85" s="325">
        <f>SUM(BB81:BB84)</f>
        <v>0</v>
      </c>
      <c r="BC85" s="325">
        <f>SUM(BC81:BC84)</f>
        <v>0</v>
      </c>
      <c r="BD85" s="325">
        <f>SUM(BD81:BD84)</f>
        <v>0</v>
      </c>
      <c r="BE85" s="325">
        <f>SUM(BE81:BE84)</f>
        <v>0</v>
      </c>
    </row>
    <row r="86" spans="1:80">
      <c r="A86" s="282" t="s">
        <v>97</v>
      </c>
      <c r="B86" s="283" t="s">
        <v>275</v>
      </c>
      <c r="C86" s="284" t="s">
        <v>276</v>
      </c>
      <c r="D86" s="285"/>
      <c r="E86" s="286"/>
      <c r="F86" s="286"/>
      <c r="G86" s="287"/>
      <c r="H86" s="288"/>
      <c r="I86" s="289"/>
      <c r="J86" s="290"/>
      <c r="K86" s="291"/>
      <c r="O86" s="292">
        <v>1</v>
      </c>
    </row>
    <row r="87" spans="1:80">
      <c r="A87" s="293">
        <v>28</v>
      </c>
      <c r="B87" s="294" t="s">
        <v>278</v>
      </c>
      <c r="C87" s="295" t="s">
        <v>279</v>
      </c>
      <c r="D87" s="296" t="s">
        <v>170</v>
      </c>
      <c r="E87" s="297">
        <v>2.8090000000000002</v>
      </c>
      <c r="F87" s="297">
        <v>0</v>
      </c>
      <c r="G87" s="298">
        <f>E87*F87</f>
        <v>0</v>
      </c>
      <c r="H87" s="299">
        <v>2.16</v>
      </c>
      <c r="I87" s="300">
        <f>E87*H87</f>
        <v>6.0674400000000004</v>
      </c>
      <c r="J87" s="299">
        <v>0</v>
      </c>
      <c r="K87" s="300">
        <f>E87*J87</f>
        <v>0</v>
      </c>
      <c r="O87" s="292">
        <v>2</v>
      </c>
      <c r="AA87" s="261">
        <v>1</v>
      </c>
      <c r="AB87" s="261">
        <v>1</v>
      </c>
      <c r="AC87" s="261">
        <v>1</v>
      </c>
      <c r="AZ87" s="261">
        <v>1</v>
      </c>
      <c r="BA87" s="261">
        <f>IF(AZ87=1,G87,0)</f>
        <v>0</v>
      </c>
      <c r="BB87" s="261">
        <f>IF(AZ87=2,G87,0)</f>
        <v>0</v>
      </c>
      <c r="BC87" s="261">
        <f>IF(AZ87=3,G87,0)</f>
        <v>0</v>
      </c>
      <c r="BD87" s="261">
        <f>IF(AZ87=4,G87,0)</f>
        <v>0</v>
      </c>
      <c r="BE87" s="261">
        <f>IF(AZ87=5,G87,0)</f>
        <v>0</v>
      </c>
      <c r="CA87" s="292">
        <v>1</v>
      </c>
      <c r="CB87" s="292">
        <v>1</v>
      </c>
    </row>
    <row r="88" spans="1:80">
      <c r="A88" s="301"/>
      <c r="B88" s="302"/>
      <c r="C88" s="303" t="s">
        <v>280</v>
      </c>
      <c r="D88" s="304"/>
      <c r="E88" s="304"/>
      <c r="F88" s="304"/>
      <c r="G88" s="305"/>
      <c r="I88" s="306"/>
      <c r="K88" s="306"/>
      <c r="L88" s="307" t="s">
        <v>280</v>
      </c>
      <c r="O88" s="292">
        <v>3</v>
      </c>
    </row>
    <row r="89" spans="1:80">
      <c r="A89" s="301"/>
      <c r="B89" s="308"/>
      <c r="C89" s="309" t="s">
        <v>443</v>
      </c>
      <c r="D89" s="310"/>
      <c r="E89" s="311">
        <v>2.8090000000000002</v>
      </c>
      <c r="F89" s="312"/>
      <c r="G89" s="313"/>
      <c r="H89" s="314"/>
      <c r="I89" s="306"/>
      <c r="J89" s="315"/>
      <c r="K89" s="306"/>
      <c r="M89" s="307" t="s">
        <v>443</v>
      </c>
      <c r="O89" s="292"/>
    </row>
    <row r="90" spans="1:80">
      <c r="A90" s="293">
        <v>29</v>
      </c>
      <c r="B90" s="294" t="s">
        <v>282</v>
      </c>
      <c r="C90" s="295" t="s">
        <v>283</v>
      </c>
      <c r="D90" s="296" t="s">
        <v>170</v>
      </c>
      <c r="E90" s="297">
        <v>2.8090000000000002</v>
      </c>
      <c r="F90" s="297">
        <v>0</v>
      </c>
      <c r="G90" s="298">
        <f>E90*F90</f>
        <v>0</v>
      </c>
      <c r="H90" s="299">
        <v>2.5249999999999999</v>
      </c>
      <c r="I90" s="300">
        <f>E90*H90</f>
        <v>7.0927249999999997</v>
      </c>
      <c r="J90" s="299">
        <v>0</v>
      </c>
      <c r="K90" s="300">
        <f>E90*J90</f>
        <v>0</v>
      </c>
      <c r="O90" s="292">
        <v>2</v>
      </c>
      <c r="AA90" s="261">
        <v>1</v>
      </c>
      <c r="AB90" s="261">
        <v>1</v>
      </c>
      <c r="AC90" s="261">
        <v>1</v>
      </c>
      <c r="AZ90" s="261">
        <v>1</v>
      </c>
      <c r="BA90" s="261">
        <f>IF(AZ90=1,G90,0)</f>
        <v>0</v>
      </c>
      <c r="BB90" s="261">
        <f>IF(AZ90=2,G90,0)</f>
        <v>0</v>
      </c>
      <c r="BC90" s="261">
        <f>IF(AZ90=3,G90,0)</f>
        <v>0</v>
      </c>
      <c r="BD90" s="261">
        <f>IF(AZ90=4,G90,0)</f>
        <v>0</v>
      </c>
      <c r="BE90" s="261">
        <f>IF(AZ90=5,G90,0)</f>
        <v>0</v>
      </c>
      <c r="CA90" s="292">
        <v>1</v>
      </c>
      <c r="CB90" s="292">
        <v>1</v>
      </c>
    </row>
    <row r="91" spans="1:80">
      <c r="A91" s="301"/>
      <c r="B91" s="308"/>
      <c r="C91" s="309" t="s">
        <v>444</v>
      </c>
      <c r="D91" s="310"/>
      <c r="E91" s="311">
        <v>2.8090000000000002</v>
      </c>
      <c r="F91" s="312"/>
      <c r="G91" s="313"/>
      <c r="H91" s="314"/>
      <c r="I91" s="306"/>
      <c r="J91" s="315"/>
      <c r="K91" s="306"/>
      <c r="M91" s="307" t="s">
        <v>444</v>
      </c>
      <c r="O91" s="292"/>
    </row>
    <row r="92" spans="1:80">
      <c r="A92" s="293">
        <v>30</v>
      </c>
      <c r="B92" s="294" t="s">
        <v>285</v>
      </c>
      <c r="C92" s="295" t="s">
        <v>286</v>
      </c>
      <c r="D92" s="296" t="s">
        <v>170</v>
      </c>
      <c r="E92" s="297">
        <v>2.8371</v>
      </c>
      <c r="F92" s="297">
        <v>0</v>
      </c>
      <c r="G92" s="298">
        <f>E92*F92</f>
        <v>0</v>
      </c>
      <c r="H92" s="299">
        <v>2.5249999999999999</v>
      </c>
      <c r="I92" s="300">
        <f>E92*H92</f>
        <v>7.1636774999999995</v>
      </c>
      <c r="J92" s="299">
        <v>0</v>
      </c>
      <c r="K92" s="300">
        <f>E92*J92</f>
        <v>0</v>
      </c>
      <c r="O92" s="292">
        <v>2</v>
      </c>
      <c r="AA92" s="261">
        <v>1</v>
      </c>
      <c r="AB92" s="261">
        <v>1</v>
      </c>
      <c r="AC92" s="261">
        <v>1</v>
      </c>
      <c r="AZ92" s="261">
        <v>1</v>
      </c>
      <c r="BA92" s="261">
        <f>IF(AZ92=1,G92,0)</f>
        <v>0</v>
      </c>
      <c r="BB92" s="261">
        <f>IF(AZ92=2,G92,0)</f>
        <v>0</v>
      </c>
      <c r="BC92" s="261">
        <f>IF(AZ92=3,G92,0)</f>
        <v>0</v>
      </c>
      <c r="BD92" s="261">
        <f>IF(AZ92=4,G92,0)</f>
        <v>0</v>
      </c>
      <c r="BE92" s="261">
        <f>IF(AZ92=5,G92,0)</f>
        <v>0</v>
      </c>
      <c r="CA92" s="292">
        <v>1</v>
      </c>
      <c r="CB92" s="292">
        <v>1</v>
      </c>
    </row>
    <row r="93" spans="1:80">
      <c r="A93" s="301"/>
      <c r="B93" s="302"/>
      <c r="C93" s="303" t="s">
        <v>287</v>
      </c>
      <c r="D93" s="304"/>
      <c r="E93" s="304"/>
      <c r="F93" s="304"/>
      <c r="G93" s="305"/>
      <c r="I93" s="306"/>
      <c r="K93" s="306"/>
      <c r="L93" s="307" t="s">
        <v>287</v>
      </c>
      <c r="O93" s="292">
        <v>3</v>
      </c>
    </row>
    <row r="94" spans="1:80">
      <c r="A94" s="301"/>
      <c r="B94" s="308"/>
      <c r="C94" s="309" t="s">
        <v>445</v>
      </c>
      <c r="D94" s="310"/>
      <c r="E94" s="311">
        <v>2.8371</v>
      </c>
      <c r="F94" s="312"/>
      <c r="G94" s="313"/>
      <c r="H94" s="314"/>
      <c r="I94" s="306"/>
      <c r="J94" s="315"/>
      <c r="K94" s="306"/>
      <c r="M94" s="307" t="s">
        <v>445</v>
      </c>
      <c r="O94" s="292"/>
    </row>
    <row r="95" spans="1:80">
      <c r="A95" s="293">
        <v>31</v>
      </c>
      <c r="B95" s="294" t="s">
        <v>289</v>
      </c>
      <c r="C95" s="295" t="s">
        <v>290</v>
      </c>
      <c r="D95" s="296" t="s">
        <v>291</v>
      </c>
      <c r="E95" s="297">
        <v>1.43E-2</v>
      </c>
      <c r="F95" s="297">
        <v>0</v>
      </c>
      <c r="G95" s="298">
        <f>E95*F95</f>
        <v>0</v>
      </c>
      <c r="H95" s="299">
        <v>1.0217400000000001</v>
      </c>
      <c r="I95" s="300">
        <f>E95*H95</f>
        <v>1.4610882000000002E-2</v>
      </c>
      <c r="J95" s="299">
        <v>0</v>
      </c>
      <c r="K95" s="300">
        <f>E95*J95</f>
        <v>0</v>
      </c>
      <c r="O95" s="292">
        <v>2</v>
      </c>
      <c r="AA95" s="261">
        <v>1</v>
      </c>
      <c r="AB95" s="261">
        <v>1</v>
      </c>
      <c r="AC95" s="261">
        <v>1</v>
      </c>
      <c r="AZ95" s="261">
        <v>1</v>
      </c>
      <c r="BA95" s="261">
        <f>IF(AZ95=1,G95,0)</f>
        <v>0</v>
      </c>
      <c r="BB95" s="261">
        <f>IF(AZ95=2,G95,0)</f>
        <v>0</v>
      </c>
      <c r="BC95" s="261">
        <f>IF(AZ95=3,G95,0)</f>
        <v>0</v>
      </c>
      <c r="BD95" s="261">
        <f>IF(AZ95=4,G95,0)</f>
        <v>0</v>
      </c>
      <c r="BE95" s="261">
        <f>IF(AZ95=5,G95,0)</f>
        <v>0</v>
      </c>
      <c r="CA95" s="292">
        <v>1</v>
      </c>
      <c r="CB95" s="292">
        <v>1</v>
      </c>
    </row>
    <row r="96" spans="1:80">
      <c r="A96" s="301"/>
      <c r="B96" s="302"/>
      <c r="C96" s="303"/>
      <c r="D96" s="304"/>
      <c r="E96" s="304"/>
      <c r="F96" s="304"/>
      <c r="G96" s="305"/>
      <c r="I96" s="306"/>
      <c r="K96" s="306"/>
      <c r="L96" s="307"/>
      <c r="O96" s="292">
        <v>3</v>
      </c>
    </row>
    <row r="97" spans="1:80">
      <c r="A97" s="301"/>
      <c r="B97" s="308"/>
      <c r="C97" s="309" t="s">
        <v>446</v>
      </c>
      <c r="D97" s="310"/>
      <c r="E97" s="311">
        <v>1.43E-2</v>
      </c>
      <c r="F97" s="312"/>
      <c r="G97" s="313"/>
      <c r="H97" s="314"/>
      <c r="I97" s="306"/>
      <c r="J97" s="315"/>
      <c r="K97" s="306"/>
      <c r="M97" s="307" t="s">
        <v>446</v>
      </c>
      <c r="O97" s="292"/>
    </row>
    <row r="98" spans="1:80" ht="22.5">
      <c r="A98" s="293">
        <v>32</v>
      </c>
      <c r="B98" s="294" t="s">
        <v>447</v>
      </c>
      <c r="C98" s="295" t="s">
        <v>448</v>
      </c>
      <c r="D98" s="296" t="s">
        <v>249</v>
      </c>
      <c r="E98" s="297">
        <v>3.5</v>
      </c>
      <c r="F98" s="297">
        <v>0</v>
      </c>
      <c r="G98" s="298">
        <f>E98*F98</f>
        <v>0</v>
      </c>
      <c r="H98" s="299">
        <v>0.52</v>
      </c>
      <c r="I98" s="300">
        <f>E98*H98</f>
        <v>1.82</v>
      </c>
      <c r="J98" s="299">
        <v>0</v>
      </c>
      <c r="K98" s="300">
        <f>E98*J98</f>
        <v>0</v>
      </c>
      <c r="O98" s="292">
        <v>2</v>
      </c>
      <c r="AA98" s="261">
        <v>1</v>
      </c>
      <c r="AB98" s="261">
        <v>1</v>
      </c>
      <c r="AC98" s="261">
        <v>1</v>
      </c>
      <c r="AZ98" s="261">
        <v>1</v>
      </c>
      <c r="BA98" s="261">
        <f>IF(AZ98=1,G98,0)</f>
        <v>0</v>
      </c>
      <c r="BB98" s="261">
        <f>IF(AZ98=2,G98,0)</f>
        <v>0</v>
      </c>
      <c r="BC98" s="261">
        <f>IF(AZ98=3,G98,0)</f>
        <v>0</v>
      </c>
      <c r="BD98" s="261">
        <f>IF(AZ98=4,G98,0)</f>
        <v>0</v>
      </c>
      <c r="BE98" s="261">
        <f>IF(AZ98=5,G98,0)</f>
        <v>0</v>
      </c>
      <c r="CA98" s="292">
        <v>1</v>
      </c>
      <c r="CB98" s="292">
        <v>1</v>
      </c>
    </row>
    <row r="99" spans="1:80">
      <c r="A99" s="293">
        <v>33</v>
      </c>
      <c r="B99" s="294" t="s">
        <v>449</v>
      </c>
      <c r="C99" s="295" t="s">
        <v>450</v>
      </c>
      <c r="D99" s="296" t="s">
        <v>291</v>
      </c>
      <c r="E99" s="297">
        <v>3.0800000000000001E-2</v>
      </c>
      <c r="F99" s="297">
        <v>0</v>
      </c>
      <c r="G99" s="298">
        <f>E99*F99</f>
        <v>0</v>
      </c>
      <c r="H99" s="299">
        <v>1.0502800000000001</v>
      </c>
      <c r="I99" s="300">
        <f>E99*H99</f>
        <v>3.2348624000000006E-2</v>
      </c>
      <c r="J99" s="299">
        <v>0</v>
      </c>
      <c r="K99" s="300">
        <f>E99*J99</f>
        <v>0</v>
      </c>
      <c r="O99" s="292">
        <v>2</v>
      </c>
      <c r="AA99" s="261">
        <v>1</v>
      </c>
      <c r="AB99" s="261">
        <v>1</v>
      </c>
      <c r="AC99" s="261">
        <v>1</v>
      </c>
      <c r="AZ99" s="261">
        <v>1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1</v>
      </c>
      <c r="CB99" s="292">
        <v>1</v>
      </c>
    </row>
    <row r="100" spans="1:80">
      <c r="A100" s="301"/>
      <c r="B100" s="308"/>
      <c r="C100" s="309" t="s">
        <v>451</v>
      </c>
      <c r="D100" s="310"/>
      <c r="E100" s="311">
        <v>3.0800000000000001E-2</v>
      </c>
      <c r="F100" s="312"/>
      <c r="G100" s="313"/>
      <c r="H100" s="314"/>
      <c r="I100" s="306"/>
      <c r="J100" s="315"/>
      <c r="K100" s="306"/>
      <c r="M100" s="307" t="s">
        <v>451</v>
      </c>
      <c r="O100" s="292"/>
    </row>
    <row r="101" spans="1:80">
      <c r="A101" s="316"/>
      <c r="B101" s="317" t="s">
        <v>99</v>
      </c>
      <c r="C101" s="318" t="s">
        <v>277</v>
      </c>
      <c r="D101" s="319"/>
      <c r="E101" s="320"/>
      <c r="F101" s="321"/>
      <c r="G101" s="322">
        <f>SUM(G86:G100)</f>
        <v>0</v>
      </c>
      <c r="H101" s="323"/>
      <c r="I101" s="324">
        <f>SUM(I86:I100)</f>
        <v>22.190802005999998</v>
      </c>
      <c r="J101" s="323"/>
      <c r="K101" s="324">
        <f>SUM(K86:K100)</f>
        <v>0</v>
      </c>
      <c r="O101" s="292">
        <v>4</v>
      </c>
      <c r="BA101" s="325">
        <f>SUM(BA86:BA100)</f>
        <v>0</v>
      </c>
      <c r="BB101" s="325">
        <f>SUM(BB86:BB100)</f>
        <v>0</v>
      </c>
      <c r="BC101" s="325">
        <f>SUM(BC86:BC100)</f>
        <v>0</v>
      </c>
      <c r="BD101" s="325">
        <f>SUM(BD86:BD100)</f>
        <v>0</v>
      </c>
      <c r="BE101" s="325">
        <f>SUM(BE86:BE100)</f>
        <v>0</v>
      </c>
    </row>
    <row r="102" spans="1:80">
      <c r="A102" s="282" t="s">
        <v>97</v>
      </c>
      <c r="B102" s="283" t="s">
        <v>293</v>
      </c>
      <c r="C102" s="284" t="s">
        <v>294</v>
      </c>
      <c r="D102" s="285"/>
      <c r="E102" s="286"/>
      <c r="F102" s="286"/>
      <c r="G102" s="287"/>
      <c r="H102" s="288"/>
      <c r="I102" s="289"/>
      <c r="J102" s="290"/>
      <c r="K102" s="291"/>
      <c r="O102" s="292">
        <v>1</v>
      </c>
    </row>
    <row r="103" spans="1:80">
      <c r="A103" s="293">
        <v>34</v>
      </c>
      <c r="B103" s="294" t="s">
        <v>452</v>
      </c>
      <c r="C103" s="295" t="s">
        <v>453</v>
      </c>
      <c r="D103" s="296" t="s">
        <v>249</v>
      </c>
      <c r="E103" s="297">
        <v>9.5</v>
      </c>
      <c r="F103" s="297">
        <v>0</v>
      </c>
      <c r="G103" s="298">
        <f>E103*F103</f>
        <v>0</v>
      </c>
      <c r="H103" s="299">
        <v>0.441</v>
      </c>
      <c r="I103" s="300">
        <f>E103*H103</f>
        <v>4.1894999999999998</v>
      </c>
      <c r="J103" s="299">
        <v>0</v>
      </c>
      <c r="K103" s="300">
        <f>E103*J103</f>
        <v>0</v>
      </c>
      <c r="O103" s="292">
        <v>2</v>
      </c>
      <c r="AA103" s="261">
        <v>1</v>
      </c>
      <c r="AB103" s="261">
        <v>1</v>
      </c>
      <c r="AC103" s="261">
        <v>1</v>
      </c>
      <c r="AZ103" s="261">
        <v>1</v>
      </c>
      <c r="BA103" s="261">
        <f>IF(AZ103=1,G103,0)</f>
        <v>0</v>
      </c>
      <c r="BB103" s="261">
        <f>IF(AZ103=2,G103,0)</f>
        <v>0</v>
      </c>
      <c r="BC103" s="261">
        <f>IF(AZ103=3,G103,0)</f>
        <v>0</v>
      </c>
      <c r="BD103" s="261">
        <f>IF(AZ103=4,G103,0)</f>
        <v>0</v>
      </c>
      <c r="BE103" s="261">
        <f>IF(AZ103=5,G103,0)</f>
        <v>0</v>
      </c>
      <c r="CA103" s="292">
        <v>1</v>
      </c>
      <c r="CB103" s="292">
        <v>1</v>
      </c>
    </row>
    <row r="104" spans="1:80">
      <c r="A104" s="301"/>
      <c r="B104" s="302"/>
      <c r="C104" s="303" t="s">
        <v>454</v>
      </c>
      <c r="D104" s="304"/>
      <c r="E104" s="304"/>
      <c r="F104" s="304"/>
      <c r="G104" s="305"/>
      <c r="I104" s="306"/>
      <c r="K104" s="306"/>
      <c r="L104" s="307" t="s">
        <v>454</v>
      </c>
      <c r="O104" s="292">
        <v>3</v>
      </c>
    </row>
    <row r="105" spans="1:80">
      <c r="A105" s="301"/>
      <c r="B105" s="308"/>
      <c r="C105" s="309" t="s">
        <v>490</v>
      </c>
      <c r="D105" s="310"/>
      <c r="E105" s="311">
        <v>9.5</v>
      </c>
      <c r="F105" s="312"/>
      <c r="G105" s="313"/>
      <c r="H105" s="314"/>
      <c r="I105" s="306"/>
      <c r="J105" s="315"/>
      <c r="K105" s="306"/>
      <c r="M105" s="307" t="s">
        <v>490</v>
      </c>
      <c r="O105" s="292"/>
    </row>
    <row r="106" spans="1:80">
      <c r="A106" s="293">
        <v>35</v>
      </c>
      <c r="B106" s="294" t="s">
        <v>296</v>
      </c>
      <c r="C106" s="295" t="s">
        <v>297</v>
      </c>
      <c r="D106" s="296" t="s">
        <v>249</v>
      </c>
      <c r="E106" s="297">
        <v>23</v>
      </c>
      <c r="F106" s="297">
        <v>0</v>
      </c>
      <c r="G106" s="298">
        <f>E106*F106</f>
        <v>0</v>
      </c>
      <c r="H106" s="299">
        <v>0.5292</v>
      </c>
      <c r="I106" s="300">
        <f>E106*H106</f>
        <v>12.1716</v>
      </c>
      <c r="J106" s="299">
        <v>0</v>
      </c>
      <c r="K106" s="300">
        <f>E106*J106</f>
        <v>0</v>
      </c>
      <c r="O106" s="292">
        <v>2</v>
      </c>
      <c r="AA106" s="261">
        <v>1</v>
      </c>
      <c r="AB106" s="261">
        <v>1</v>
      </c>
      <c r="AC106" s="261">
        <v>1</v>
      </c>
      <c r="AZ106" s="261">
        <v>1</v>
      </c>
      <c r="BA106" s="261">
        <f>IF(AZ106=1,G106,0)</f>
        <v>0</v>
      </c>
      <c r="BB106" s="261">
        <f>IF(AZ106=2,G106,0)</f>
        <v>0</v>
      </c>
      <c r="BC106" s="261">
        <f>IF(AZ106=3,G106,0)</f>
        <v>0</v>
      </c>
      <c r="BD106" s="261">
        <f>IF(AZ106=4,G106,0)</f>
        <v>0</v>
      </c>
      <c r="BE106" s="261">
        <f>IF(AZ106=5,G106,0)</f>
        <v>0</v>
      </c>
      <c r="CA106" s="292">
        <v>1</v>
      </c>
      <c r="CB106" s="292">
        <v>1</v>
      </c>
    </row>
    <row r="107" spans="1:80">
      <c r="A107" s="301"/>
      <c r="B107" s="302"/>
      <c r="C107" s="303" t="s">
        <v>298</v>
      </c>
      <c r="D107" s="304"/>
      <c r="E107" s="304"/>
      <c r="F107" s="304"/>
      <c r="G107" s="305"/>
      <c r="I107" s="306"/>
      <c r="K107" s="306"/>
      <c r="L107" s="307" t="s">
        <v>298</v>
      </c>
      <c r="O107" s="292">
        <v>3</v>
      </c>
    </row>
    <row r="108" spans="1:80">
      <c r="A108" s="301"/>
      <c r="B108" s="308"/>
      <c r="C108" s="309" t="s">
        <v>491</v>
      </c>
      <c r="D108" s="310"/>
      <c r="E108" s="311">
        <v>23</v>
      </c>
      <c r="F108" s="312"/>
      <c r="G108" s="313"/>
      <c r="H108" s="314"/>
      <c r="I108" s="306"/>
      <c r="J108" s="315"/>
      <c r="K108" s="306"/>
      <c r="M108" s="307" t="s">
        <v>491</v>
      </c>
      <c r="O108" s="292"/>
    </row>
    <row r="109" spans="1:80">
      <c r="A109" s="293">
        <v>36</v>
      </c>
      <c r="B109" s="294" t="s">
        <v>299</v>
      </c>
      <c r="C109" s="295" t="s">
        <v>300</v>
      </c>
      <c r="D109" s="296" t="s">
        <v>249</v>
      </c>
      <c r="E109" s="297">
        <v>9.5</v>
      </c>
      <c r="F109" s="297">
        <v>0</v>
      </c>
      <c r="G109" s="298">
        <f>E109*F109</f>
        <v>0</v>
      </c>
      <c r="H109" s="299">
        <v>0.18462999999999999</v>
      </c>
      <c r="I109" s="300">
        <f>E109*H109</f>
        <v>1.7539849999999999</v>
      </c>
      <c r="J109" s="299">
        <v>0</v>
      </c>
      <c r="K109" s="300">
        <f>E109*J109</f>
        <v>0</v>
      </c>
      <c r="O109" s="292">
        <v>2</v>
      </c>
      <c r="AA109" s="261">
        <v>1</v>
      </c>
      <c r="AB109" s="261">
        <v>1</v>
      </c>
      <c r="AC109" s="261">
        <v>1</v>
      </c>
      <c r="AZ109" s="261">
        <v>1</v>
      </c>
      <c r="BA109" s="261">
        <f>IF(AZ109=1,G109,0)</f>
        <v>0</v>
      </c>
      <c r="BB109" s="261">
        <f>IF(AZ109=2,G109,0)</f>
        <v>0</v>
      </c>
      <c r="BC109" s="261">
        <f>IF(AZ109=3,G109,0)</f>
        <v>0</v>
      </c>
      <c r="BD109" s="261">
        <f>IF(AZ109=4,G109,0)</f>
        <v>0</v>
      </c>
      <c r="BE109" s="261">
        <f>IF(AZ109=5,G109,0)</f>
        <v>0</v>
      </c>
      <c r="CA109" s="292">
        <v>1</v>
      </c>
      <c r="CB109" s="292">
        <v>1</v>
      </c>
    </row>
    <row r="110" spans="1:80">
      <c r="A110" s="301"/>
      <c r="B110" s="302"/>
      <c r="C110" s="303" t="s">
        <v>301</v>
      </c>
      <c r="D110" s="304"/>
      <c r="E110" s="304"/>
      <c r="F110" s="304"/>
      <c r="G110" s="305"/>
      <c r="I110" s="306"/>
      <c r="K110" s="306"/>
      <c r="L110" s="307" t="s">
        <v>301</v>
      </c>
      <c r="O110" s="292">
        <v>3</v>
      </c>
    </row>
    <row r="111" spans="1:80">
      <c r="A111" s="293">
        <v>37</v>
      </c>
      <c r="B111" s="294" t="s">
        <v>302</v>
      </c>
      <c r="C111" s="295" t="s">
        <v>303</v>
      </c>
      <c r="D111" s="296" t="s">
        <v>249</v>
      </c>
      <c r="E111" s="297">
        <v>9.5</v>
      </c>
      <c r="F111" s="297">
        <v>0</v>
      </c>
      <c r="G111" s="298">
        <f>E111*F111</f>
        <v>0</v>
      </c>
      <c r="H111" s="299">
        <v>0.35759999999999997</v>
      </c>
      <c r="I111" s="300">
        <f>E111*H111</f>
        <v>3.3971999999999998</v>
      </c>
      <c r="J111" s="299">
        <v>0</v>
      </c>
      <c r="K111" s="300">
        <f>E111*J111</f>
        <v>0</v>
      </c>
      <c r="O111" s="292">
        <v>2</v>
      </c>
      <c r="AA111" s="261">
        <v>1</v>
      </c>
      <c r="AB111" s="261">
        <v>1</v>
      </c>
      <c r="AC111" s="261">
        <v>1</v>
      </c>
      <c r="AZ111" s="261">
        <v>1</v>
      </c>
      <c r="BA111" s="261">
        <f>IF(AZ111=1,G111,0)</f>
        <v>0</v>
      </c>
      <c r="BB111" s="261">
        <f>IF(AZ111=2,G111,0)</f>
        <v>0</v>
      </c>
      <c r="BC111" s="261">
        <f>IF(AZ111=3,G111,0)</f>
        <v>0</v>
      </c>
      <c r="BD111" s="261">
        <f>IF(AZ111=4,G111,0)</f>
        <v>0</v>
      </c>
      <c r="BE111" s="261">
        <f>IF(AZ111=5,G111,0)</f>
        <v>0</v>
      </c>
      <c r="CA111" s="292">
        <v>1</v>
      </c>
      <c r="CB111" s="292">
        <v>1</v>
      </c>
    </row>
    <row r="112" spans="1:80">
      <c r="A112" s="301"/>
      <c r="B112" s="302"/>
      <c r="C112" s="303" t="s">
        <v>304</v>
      </c>
      <c r="D112" s="304"/>
      <c r="E112" s="304"/>
      <c r="F112" s="304"/>
      <c r="G112" s="305"/>
      <c r="I112" s="306"/>
      <c r="K112" s="306"/>
      <c r="L112" s="307" t="s">
        <v>304</v>
      </c>
      <c r="O112" s="292">
        <v>3</v>
      </c>
    </row>
    <row r="113" spans="1:80">
      <c r="A113" s="316"/>
      <c r="B113" s="317" t="s">
        <v>99</v>
      </c>
      <c r="C113" s="318" t="s">
        <v>295</v>
      </c>
      <c r="D113" s="319"/>
      <c r="E113" s="320"/>
      <c r="F113" s="321"/>
      <c r="G113" s="322">
        <f>SUM(G102:G112)</f>
        <v>0</v>
      </c>
      <c r="H113" s="323"/>
      <c r="I113" s="324">
        <f>SUM(I102:I112)</f>
        <v>21.512284999999999</v>
      </c>
      <c r="J113" s="323"/>
      <c r="K113" s="324">
        <f>SUM(K102:K112)</f>
        <v>0</v>
      </c>
      <c r="O113" s="292">
        <v>4</v>
      </c>
      <c r="BA113" s="325">
        <f>SUM(BA102:BA112)</f>
        <v>0</v>
      </c>
      <c r="BB113" s="325">
        <f>SUM(BB102:BB112)</f>
        <v>0</v>
      </c>
      <c r="BC113" s="325">
        <f>SUM(BC102:BC112)</f>
        <v>0</v>
      </c>
      <c r="BD113" s="325">
        <f>SUM(BD102:BD112)</f>
        <v>0</v>
      </c>
      <c r="BE113" s="325">
        <f>SUM(BE102:BE112)</f>
        <v>0</v>
      </c>
    </row>
    <row r="114" spans="1:80">
      <c r="A114" s="282" t="s">
        <v>97</v>
      </c>
      <c r="B114" s="283" t="s">
        <v>305</v>
      </c>
      <c r="C114" s="284" t="s">
        <v>306</v>
      </c>
      <c r="D114" s="285"/>
      <c r="E114" s="286"/>
      <c r="F114" s="286"/>
      <c r="G114" s="287"/>
      <c r="H114" s="288"/>
      <c r="I114" s="289"/>
      <c r="J114" s="290"/>
      <c r="K114" s="291"/>
      <c r="O114" s="292">
        <v>1</v>
      </c>
    </row>
    <row r="115" spans="1:80">
      <c r="A115" s="293">
        <v>38</v>
      </c>
      <c r="B115" s="294" t="s">
        <v>308</v>
      </c>
      <c r="C115" s="295" t="s">
        <v>309</v>
      </c>
      <c r="D115" s="296" t="s">
        <v>249</v>
      </c>
      <c r="E115" s="297">
        <v>1.5</v>
      </c>
      <c r="F115" s="297">
        <v>0</v>
      </c>
      <c r="G115" s="298">
        <f>E115*F115</f>
        <v>0</v>
      </c>
      <c r="H115" s="299">
        <v>6.0099999999999997E-3</v>
      </c>
      <c r="I115" s="300">
        <f>E115*H115</f>
        <v>9.0149999999999987E-3</v>
      </c>
      <c r="J115" s="299">
        <v>0</v>
      </c>
      <c r="K115" s="300">
        <f>E115*J115</f>
        <v>0</v>
      </c>
      <c r="O115" s="292">
        <v>2</v>
      </c>
      <c r="AA115" s="261">
        <v>1</v>
      </c>
      <c r="AB115" s="261">
        <v>0</v>
      </c>
      <c r="AC115" s="261">
        <v>0</v>
      </c>
      <c r="AZ115" s="261">
        <v>1</v>
      </c>
      <c r="BA115" s="261">
        <f>IF(AZ115=1,G115,0)</f>
        <v>0</v>
      </c>
      <c r="BB115" s="261">
        <f>IF(AZ115=2,G115,0)</f>
        <v>0</v>
      </c>
      <c r="BC115" s="261">
        <f>IF(AZ115=3,G115,0)</f>
        <v>0</v>
      </c>
      <c r="BD115" s="261">
        <f>IF(AZ115=4,G115,0)</f>
        <v>0</v>
      </c>
      <c r="BE115" s="261">
        <f>IF(AZ115=5,G115,0)</f>
        <v>0</v>
      </c>
      <c r="CA115" s="292">
        <v>1</v>
      </c>
      <c r="CB115" s="292">
        <v>0</v>
      </c>
    </row>
    <row r="116" spans="1:80">
      <c r="A116" s="293">
        <v>39</v>
      </c>
      <c r="B116" s="294" t="s">
        <v>310</v>
      </c>
      <c r="C116" s="295" t="s">
        <v>311</v>
      </c>
      <c r="D116" s="296" t="s">
        <v>249</v>
      </c>
      <c r="E116" s="297">
        <v>1.5</v>
      </c>
      <c r="F116" s="297">
        <v>0</v>
      </c>
      <c r="G116" s="298">
        <f>E116*F116</f>
        <v>0</v>
      </c>
      <c r="H116" s="299">
        <v>6.0999999999999997E-4</v>
      </c>
      <c r="I116" s="300">
        <f>E116*H116</f>
        <v>9.1500000000000001E-4</v>
      </c>
      <c r="J116" s="299">
        <v>0</v>
      </c>
      <c r="K116" s="300">
        <f>E116*J116</f>
        <v>0</v>
      </c>
      <c r="O116" s="292">
        <v>2</v>
      </c>
      <c r="AA116" s="261">
        <v>1</v>
      </c>
      <c r="AB116" s="261">
        <v>1</v>
      </c>
      <c r="AC116" s="261">
        <v>1</v>
      </c>
      <c r="AZ116" s="261">
        <v>1</v>
      </c>
      <c r="BA116" s="261">
        <f>IF(AZ116=1,G116,0)</f>
        <v>0</v>
      </c>
      <c r="BB116" s="261">
        <f>IF(AZ116=2,G116,0)</f>
        <v>0</v>
      </c>
      <c r="BC116" s="261">
        <f>IF(AZ116=3,G116,0)</f>
        <v>0</v>
      </c>
      <c r="BD116" s="261">
        <f>IF(AZ116=4,G116,0)</f>
        <v>0</v>
      </c>
      <c r="BE116" s="261">
        <f>IF(AZ116=5,G116,0)</f>
        <v>0</v>
      </c>
      <c r="CA116" s="292">
        <v>1</v>
      </c>
      <c r="CB116" s="292">
        <v>1</v>
      </c>
    </row>
    <row r="117" spans="1:80">
      <c r="A117" s="293">
        <v>40</v>
      </c>
      <c r="B117" s="294" t="s">
        <v>312</v>
      </c>
      <c r="C117" s="295" t="s">
        <v>458</v>
      </c>
      <c r="D117" s="296" t="s">
        <v>249</v>
      </c>
      <c r="E117" s="297">
        <v>1.5</v>
      </c>
      <c r="F117" s="297">
        <v>0</v>
      </c>
      <c r="G117" s="298">
        <f>E117*F117</f>
        <v>0</v>
      </c>
      <c r="H117" s="299">
        <v>0.12966</v>
      </c>
      <c r="I117" s="300">
        <f>E117*H117</f>
        <v>0.19449</v>
      </c>
      <c r="J117" s="299">
        <v>0</v>
      </c>
      <c r="K117" s="300">
        <f>E117*J117</f>
        <v>0</v>
      </c>
      <c r="O117" s="292">
        <v>2</v>
      </c>
      <c r="AA117" s="261">
        <v>1</v>
      </c>
      <c r="AB117" s="261">
        <v>1</v>
      </c>
      <c r="AC117" s="261">
        <v>1</v>
      </c>
      <c r="AZ117" s="261">
        <v>1</v>
      </c>
      <c r="BA117" s="261">
        <f>IF(AZ117=1,G117,0)</f>
        <v>0</v>
      </c>
      <c r="BB117" s="261">
        <f>IF(AZ117=2,G117,0)</f>
        <v>0</v>
      </c>
      <c r="BC117" s="261">
        <f>IF(AZ117=3,G117,0)</f>
        <v>0</v>
      </c>
      <c r="BD117" s="261">
        <f>IF(AZ117=4,G117,0)</f>
        <v>0</v>
      </c>
      <c r="BE117" s="261">
        <f>IF(AZ117=5,G117,0)</f>
        <v>0</v>
      </c>
      <c r="CA117" s="292">
        <v>1</v>
      </c>
      <c r="CB117" s="292">
        <v>1</v>
      </c>
    </row>
    <row r="118" spans="1:80">
      <c r="A118" s="301"/>
      <c r="B118" s="302"/>
      <c r="C118" s="303" t="s">
        <v>314</v>
      </c>
      <c r="D118" s="304"/>
      <c r="E118" s="304"/>
      <c r="F118" s="304"/>
      <c r="G118" s="305"/>
      <c r="I118" s="306"/>
      <c r="K118" s="306"/>
      <c r="L118" s="307" t="s">
        <v>314</v>
      </c>
      <c r="O118" s="292">
        <v>3</v>
      </c>
    </row>
    <row r="119" spans="1:80">
      <c r="A119" s="316"/>
      <c r="B119" s="317" t="s">
        <v>99</v>
      </c>
      <c r="C119" s="318" t="s">
        <v>307</v>
      </c>
      <c r="D119" s="319"/>
      <c r="E119" s="320"/>
      <c r="F119" s="321"/>
      <c r="G119" s="322">
        <f>SUM(G114:G118)</f>
        <v>0</v>
      </c>
      <c r="H119" s="323"/>
      <c r="I119" s="324">
        <f>SUM(I114:I118)</f>
        <v>0.20441999999999999</v>
      </c>
      <c r="J119" s="323"/>
      <c r="K119" s="324">
        <f>SUM(K114:K118)</f>
        <v>0</v>
      </c>
      <c r="O119" s="292">
        <v>4</v>
      </c>
      <c r="BA119" s="325">
        <f>SUM(BA114:BA118)</f>
        <v>0</v>
      </c>
      <c r="BB119" s="325">
        <f>SUM(BB114:BB118)</f>
        <v>0</v>
      </c>
      <c r="BC119" s="325">
        <f>SUM(BC114:BC118)</f>
        <v>0</v>
      </c>
      <c r="BD119" s="325">
        <f>SUM(BD114:BD118)</f>
        <v>0</v>
      </c>
      <c r="BE119" s="325">
        <f>SUM(BE114:BE118)</f>
        <v>0</v>
      </c>
    </row>
    <row r="120" spans="1:80">
      <c r="A120" s="282" t="s">
        <v>97</v>
      </c>
      <c r="B120" s="283" t="s">
        <v>315</v>
      </c>
      <c r="C120" s="284" t="s">
        <v>316</v>
      </c>
      <c r="D120" s="285"/>
      <c r="E120" s="286"/>
      <c r="F120" s="286"/>
      <c r="G120" s="287"/>
      <c r="H120" s="288"/>
      <c r="I120" s="289"/>
      <c r="J120" s="290"/>
      <c r="K120" s="291"/>
      <c r="O120" s="292">
        <v>1</v>
      </c>
    </row>
    <row r="121" spans="1:80">
      <c r="A121" s="293">
        <v>41</v>
      </c>
      <c r="B121" s="294" t="s">
        <v>318</v>
      </c>
      <c r="C121" s="295" t="s">
        <v>319</v>
      </c>
      <c r="D121" s="296" t="s">
        <v>249</v>
      </c>
      <c r="E121" s="297">
        <v>26</v>
      </c>
      <c r="F121" s="297">
        <v>0</v>
      </c>
      <c r="G121" s="298">
        <f>E121*F121</f>
        <v>0</v>
      </c>
      <c r="H121" s="299">
        <v>7.3899999999999993E-2</v>
      </c>
      <c r="I121" s="300">
        <f>E121*H121</f>
        <v>1.9213999999999998</v>
      </c>
      <c r="J121" s="299">
        <v>0</v>
      </c>
      <c r="K121" s="300">
        <f>E121*J121</f>
        <v>0</v>
      </c>
      <c r="O121" s="292">
        <v>2</v>
      </c>
      <c r="AA121" s="261">
        <v>1</v>
      </c>
      <c r="AB121" s="261">
        <v>1</v>
      </c>
      <c r="AC121" s="261">
        <v>1</v>
      </c>
      <c r="AZ121" s="261">
        <v>1</v>
      </c>
      <c r="BA121" s="261">
        <f>IF(AZ121=1,G121,0)</f>
        <v>0</v>
      </c>
      <c r="BB121" s="261">
        <f>IF(AZ121=2,G121,0)</f>
        <v>0</v>
      </c>
      <c r="BC121" s="261">
        <f>IF(AZ121=3,G121,0)</f>
        <v>0</v>
      </c>
      <c r="BD121" s="261">
        <f>IF(AZ121=4,G121,0)</f>
        <v>0</v>
      </c>
      <c r="BE121" s="261">
        <f>IF(AZ121=5,G121,0)</f>
        <v>0</v>
      </c>
      <c r="CA121" s="292">
        <v>1</v>
      </c>
      <c r="CB121" s="292">
        <v>1</v>
      </c>
    </row>
    <row r="122" spans="1:80">
      <c r="A122" s="293">
        <v>42</v>
      </c>
      <c r="B122" s="294" t="s">
        <v>320</v>
      </c>
      <c r="C122" s="295" t="s">
        <v>321</v>
      </c>
      <c r="D122" s="296" t="s">
        <v>176</v>
      </c>
      <c r="E122" s="297">
        <v>13</v>
      </c>
      <c r="F122" s="297">
        <v>0</v>
      </c>
      <c r="G122" s="298">
        <f>E122*F122</f>
        <v>0</v>
      </c>
      <c r="H122" s="299">
        <v>3.6000000000000002E-4</v>
      </c>
      <c r="I122" s="300">
        <f>E122*H122</f>
        <v>4.6800000000000001E-3</v>
      </c>
      <c r="J122" s="299">
        <v>0</v>
      </c>
      <c r="K122" s="300">
        <f>E122*J122</f>
        <v>0</v>
      </c>
      <c r="O122" s="292">
        <v>2</v>
      </c>
      <c r="AA122" s="261">
        <v>1</v>
      </c>
      <c r="AB122" s="261">
        <v>1</v>
      </c>
      <c r="AC122" s="261">
        <v>1</v>
      </c>
      <c r="AZ122" s="261">
        <v>1</v>
      </c>
      <c r="BA122" s="261">
        <f>IF(AZ122=1,G122,0)</f>
        <v>0</v>
      </c>
      <c r="BB122" s="261">
        <f>IF(AZ122=2,G122,0)</f>
        <v>0</v>
      </c>
      <c r="BC122" s="261">
        <f>IF(AZ122=3,G122,0)</f>
        <v>0</v>
      </c>
      <c r="BD122" s="261">
        <f>IF(AZ122=4,G122,0)</f>
        <v>0</v>
      </c>
      <c r="BE122" s="261">
        <f>IF(AZ122=5,G122,0)</f>
        <v>0</v>
      </c>
      <c r="CA122" s="292">
        <v>1</v>
      </c>
      <c r="CB122" s="292">
        <v>1</v>
      </c>
    </row>
    <row r="123" spans="1:80">
      <c r="A123" s="293">
        <v>43</v>
      </c>
      <c r="B123" s="294" t="s">
        <v>322</v>
      </c>
      <c r="C123" s="295" t="s">
        <v>323</v>
      </c>
      <c r="D123" s="296" t="s">
        <v>176</v>
      </c>
      <c r="E123" s="297">
        <v>24.6</v>
      </c>
      <c r="F123" s="297">
        <v>0</v>
      </c>
      <c r="G123" s="298">
        <f>E123*F123</f>
        <v>0</v>
      </c>
      <c r="H123" s="299">
        <v>3.5999999999999999E-3</v>
      </c>
      <c r="I123" s="300">
        <f>E123*H123</f>
        <v>8.856E-2</v>
      </c>
      <c r="J123" s="299">
        <v>0</v>
      </c>
      <c r="K123" s="300">
        <f>E123*J123</f>
        <v>0</v>
      </c>
      <c r="O123" s="292">
        <v>2</v>
      </c>
      <c r="AA123" s="261">
        <v>1</v>
      </c>
      <c r="AB123" s="261">
        <v>1</v>
      </c>
      <c r="AC123" s="261">
        <v>1</v>
      </c>
      <c r="AZ123" s="261">
        <v>1</v>
      </c>
      <c r="BA123" s="261">
        <f>IF(AZ123=1,G123,0)</f>
        <v>0</v>
      </c>
      <c r="BB123" s="261">
        <f>IF(AZ123=2,G123,0)</f>
        <v>0</v>
      </c>
      <c r="BC123" s="261">
        <f>IF(AZ123=3,G123,0)</f>
        <v>0</v>
      </c>
      <c r="BD123" s="261">
        <f>IF(AZ123=4,G123,0)</f>
        <v>0</v>
      </c>
      <c r="BE123" s="261">
        <f>IF(AZ123=5,G123,0)</f>
        <v>0</v>
      </c>
      <c r="CA123" s="292">
        <v>1</v>
      </c>
      <c r="CB123" s="292">
        <v>1</v>
      </c>
    </row>
    <row r="124" spans="1:80">
      <c r="A124" s="301"/>
      <c r="B124" s="308"/>
      <c r="C124" s="309" t="s">
        <v>459</v>
      </c>
      <c r="D124" s="310"/>
      <c r="E124" s="311">
        <v>24.6</v>
      </c>
      <c r="F124" s="312"/>
      <c r="G124" s="313"/>
      <c r="H124" s="314"/>
      <c r="I124" s="306"/>
      <c r="J124" s="315"/>
      <c r="K124" s="306"/>
      <c r="M124" s="307" t="s">
        <v>459</v>
      </c>
      <c r="O124" s="292"/>
    </row>
    <row r="125" spans="1:80">
      <c r="A125" s="293">
        <v>44</v>
      </c>
      <c r="B125" s="294" t="s">
        <v>325</v>
      </c>
      <c r="C125" s="295" t="s">
        <v>326</v>
      </c>
      <c r="D125" s="296" t="s">
        <v>249</v>
      </c>
      <c r="E125" s="297">
        <v>24.15</v>
      </c>
      <c r="F125" s="297">
        <v>0</v>
      </c>
      <c r="G125" s="298">
        <f>E125*F125</f>
        <v>0</v>
      </c>
      <c r="H125" s="299">
        <v>0.17244999999999999</v>
      </c>
      <c r="I125" s="300">
        <f>E125*H125</f>
        <v>4.1646674999999993</v>
      </c>
      <c r="J125" s="299"/>
      <c r="K125" s="300">
        <f>E125*J125</f>
        <v>0</v>
      </c>
      <c r="O125" s="292">
        <v>2</v>
      </c>
      <c r="AA125" s="261">
        <v>3</v>
      </c>
      <c r="AB125" s="261">
        <v>1</v>
      </c>
      <c r="AC125" s="261">
        <v>592451170</v>
      </c>
      <c r="AZ125" s="261">
        <v>1</v>
      </c>
      <c r="BA125" s="261">
        <f>IF(AZ125=1,G125,0)</f>
        <v>0</v>
      </c>
      <c r="BB125" s="261">
        <f>IF(AZ125=2,G125,0)</f>
        <v>0</v>
      </c>
      <c r="BC125" s="261">
        <f>IF(AZ125=3,G125,0)</f>
        <v>0</v>
      </c>
      <c r="BD125" s="261">
        <f>IF(AZ125=4,G125,0)</f>
        <v>0</v>
      </c>
      <c r="BE125" s="261">
        <f>IF(AZ125=5,G125,0)</f>
        <v>0</v>
      </c>
      <c r="CA125" s="292">
        <v>3</v>
      </c>
      <c r="CB125" s="292">
        <v>1</v>
      </c>
    </row>
    <row r="126" spans="1:80">
      <c r="A126" s="301"/>
      <c r="B126" s="302"/>
      <c r="C126" s="303" t="s">
        <v>327</v>
      </c>
      <c r="D126" s="304"/>
      <c r="E126" s="304"/>
      <c r="F126" s="304"/>
      <c r="G126" s="305"/>
      <c r="I126" s="306"/>
      <c r="K126" s="306"/>
      <c r="L126" s="307" t="s">
        <v>327</v>
      </c>
      <c r="O126" s="292">
        <v>3</v>
      </c>
    </row>
    <row r="127" spans="1:80">
      <c r="A127" s="301"/>
      <c r="B127" s="302"/>
      <c r="C127" s="303" t="s">
        <v>492</v>
      </c>
      <c r="D127" s="304"/>
      <c r="E127" s="304"/>
      <c r="F127" s="304"/>
      <c r="G127" s="305"/>
      <c r="I127" s="306"/>
      <c r="K127" s="306"/>
      <c r="L127" s="307" t="s">
        <v>492</v>
      </c>
      <c r="O127" s="292">
        <v>3</v>
      </c>
    </row>
    <row r="128" spans="1:80">
      <c r="A128" s="301"/>
      <c r="B128" s="302"/>
      <c r="C128" s="303" t="s">
        <v>461</v>
      </c>
      <c r="D128" s="304"/>
      <c r="E128" s="304"/>
      <c r="F128" s="304"/>
      <c r="G128" s="305"/>
      <c r="I128" s="306"/>
      <c r="K128" s="306"/>
      <c r="L128" s="307" t="s">
        <v>461</v>
      </c>
      <c r="O128" s="292">
        <v>3</v>
      </c>
    </row>
    <row r="129" spans="1:80">
      <c r="A129" s="301"/>
      <c r="B129" s="308"/>
      <c r="C129" s="309" t="s">
        <v>493</v>
      </c>
      <c r="D129" s="310"/>
      <c r="E129" s="311">
        <v>24.15</v>
      </c>
      <c r="F129" s="312"/>
      <c r="G129" s="313"/>
      <c r="H129" s="314"/>
      <c r="I129" s="306"/>
      <c r="J129" s="315"/>
      <c r="K129" s="306"/>
      <c r="M129" s="307" t="s">
        <v>493</v>
      </c>
      <c r="O129" s="292"/>
    </row>
    <row r="130" spans="1:80">
      <c r="A130" s="316"/>
      <c r="B130" s="317" t="s">
        <v>99</v>
      </c>
      <c r="C130" s="318" t="s">
        <v>317</v>
      </c>
      <c r="D130" s="319"/>
      <c r="E130" s="320"/>
      <c r="F130" s="321"/>
      <c r="G130" s="322">
        <f>SUM(G120:G129)</f>
        <v>0</v>
      </c>
      <c r="H130" s="323"/>
      <c r="I130" s="324">
        <f>SUM(I120:I129)</f>
        <v>6.1793074999999993</v>
      </c>
      <c r="J130" s="323"/>
      <c r="K130" s="324">
        <f>SUM(K120:K129)</f>
        <v>0</v>
      </c>
      <c r="O130" s="292">
        <v>4</v>
      </c>
      <c r="BA130" s="325">
        <f>SUM(BA120:BA129)</f>
        <v>0</v>
      </c>
      <c r="BB130" s="325">
        <f>SUM(BB120:BB129)</f>
        <v>0</v>
      </c>
      <c r="BC130" s="325">
        <f>SUM(BC120:BC129)</f>
        <v>0</v>
      </c>
      <c r="BD130" s="325">
        <f>SUM(BD120:BD129)</f>
        <v>0</v>
      </c>
      <c r="BE130" s="325">
        <f>SUM(BE120:BE129)</f>
        <v>0</v>
      </c>
    </row>
    <row r="131" spans="1:80">
      <c r="A131" s="282" t="s">
        <v>97</v>
      </c>
      <c r="B131" s="283" t="s">
        <v>330</v>
      </c>
      <c r="C131" s="284" t="s">
        <v>331</v>
      </c>
      <c r="D131" s="285"/>
      <c r="E131" s="286"/>
      <c r="F131" s="286"/>
      <c r="G131" s="287"/>
      <c r="H131" s="288"/>
      <c r="I131" s="289"/>
      <c r="J131" s="290"/>
      <c r="K131" s="291"/>
      <c r="O131" s="292">
        <v>1</v>
      </c>
    </row>
    <row r="132" spans="1:80">
      <c r="A132" s="293">
        <v>45</v>
      </c>
      <c r="B132" s="294" t="s">
        <v>333</v>
      </c>
      <c r="C132" s="295" t="s">
        <v>334</v>
      </c>
      <c r="D132" s="296" t="s">
        <v>249</v>
      </c>
      <c r="E132" s="297">
        <v>56.18</v>
      </c>
      <c r="F132" s="297">
        <v>0</v>
      </c>
      <c r="G132" s="298">
        <f>E132*F132</f>
        <v>0</v>
      </c>
      <c r="H132" s="299">
        <v>2.2000000000000001E-4</v>
      </c>
      <c r="I132" s="300">
        <f>E132*H132</f>
        <v>1.23596E-2</v>
      </c>
      <c r="J132" s="299">
        <v>0</v>
      </c>
      <c r="K132" s="300">
        <f>E132*J132</f>
        <v>0</v>
      </c>
      <c r="O132" s="292">
        <v>2</v>
      </c>
      <c r="AA132" s="261">
        <v>1</v>
      </c>
      <c r="AB132" s="261">
        <v>1</v>
      </c>
      <c r="AC132" s="261">
        <v>1</v>
      </c>
      <c r="AZ132" s="261">
        <v>1</v>
      </c>
      <c r="BA132" s="261">
        <f>IF(AZ132=1,G132,0)</f>
        <v>0</v>
      </c>
      <c r="BB132" s="261">
        <f>IF(AZ132=2,G132,0)</f>
        <v>0</v>
      </c>
      <c r="BC132" s="261">
        <f>IF(AZ132=3,G132,0)</f>
        <v>0</v>
      </c>
      <c r="BD132" s="261">
        <f>IF(AZ132=4,G132,0)</f>
        <v>0</v>
      </c>
      <c r="BE132" s="261">
        <f>IF(AZ132=5,G132,0)</f>
        <v>0</v>
      </c>
      <c r="CA132" s="292">
        <v>1</v>
      </c>
      <c r="CB132" s="292">
        <v>1</v>
      </c>
    </row>
    <row r="133" spans="1:80">
      <c r="A133" s="301"/>
      <c r="B133" s="308"/>
      <c r="C133" s="309" t="s">
        <v>463</v>
      </c>
      <c r="D133" s="310"/>
      <c r="E133" s="311">
        <v>28.09</v>
      </c>
      <c r="F133" s="312"/>
      <c r="G133" s="313"/>
      <c r="H133" s="314"/>
      <c r="I133" s="306"/>
      <c r="J133" s="315"/>
      <c r="K133" s="306"/>
      <c r="M133" s="307" t="s">
        <v>463</v>
      </c>
      <c r="O133" s="292"/>
    </row>
    <row r="134" spans="1:80">
      <c r="A134" s="301"/>
      <c r="B134" s="308"/>
      <c r="C134" s="309" t="s">
        <v>464</v>
      </c>
      <c r="D134" s="310"/>
      <c r="E134" s="311">
        <v>28.09</v>
      </c>
      <c r="F134" s="312"/>
      <c r="G134" s="313"/>
      <c r="H134" s="314"/>
      <c r="I134" s="306"/>
      <c r="J134" s="315"/>
      <c r="K134" s="306"/>
      <c r="M134" s="307" t="s">
        <v>464</v>
      </c>
      <c r="O134" s="292"/>
    </row>
    <row r="135" spans="1:80">
      <c r="A135" s="316"/>
      <c r="B135" s="317" t="s">
        <v>99</v>
      </c>
      <c r="C135" s="318" t="s">
        <v>332</v>
      </c>
      <c r="D135" s="319"/>
      <c r="E135" s="320"/>
      <c r="F135" s="321"/>
      <c r="G135" s="322">
        <f>SUM(G131:G134)</f>
        <v>0</v>
      </c>
      <c r="H135" s="323"/>
      <c r="I135" s="324">
        <f>SUM(I131:I134)</f>
        <v>1.23596E-2</v>
      </c>
      <c r="J135" s="323"/>
      <c r="K135" s="324">
        <f>SUM(K131:K134)</f>
        <v>0</v>
      </c>
      <c r="O135" s="292">
        <v>4</v>
      </c>
      <c r="BA135" s="325">
        <f>SUM(BA131:BA134)</f>
        <v>0</v>
      </c>
      <c r="BB135" s="325">
        <f>SUM(BB131:BB134)</f>
        <v>0</v>
      </c>
      <c r="BC135" s="325">
        <f>SUM(BC131:BC134)</f>
        <v>0</v>
      </c>
      <c r="BD135" s="325">
        <f>SUM(BD131:BD134)</f>
        <v>0</v>
      </c>
      <c r="BE135" s="325">
        <f>SUM(BE131:BE134)</f>
        <v>0</v>
      </c>
    </row>
    <row r="136" spans="1:80">
      <c r="A136" s="282" t="s">
        <v>97</v>
      </c>
      <c r="B136" s="283" t="s">
        <v>337</v>
      </c>
      <c r="C136" s="284" t="s">
        <v>338</v>
      </c>
      <c r="D136" s="285"/>
      <c r="E136" s="286"/>
      <c r="F136" s="286"/>
      <c r="G136" s="287"/>
      <c r="H136" s="288"/>
      <c r="I136" s="289"/>
      <c r="J136" s="290"/>
      <c r="K136" s="291"/>
      <c r="O136" s="292">
        <v>1</v>
      </c>
    </row>
    <row r="137" spans="1:80">
      <c r="A137" s="293">
        <v>46</v>
      </c>
      <c r="B137" s="294" t="s">
        <v>340</v>
      </c>
      <c r="C137" s="295" t="s">
        <v>341</v>
      </c>
      <c r="D137" s="296" t="s">
        <v>176</v>
      </c>
      <c r="E137" s="297">
        <v>6.3</v>
      </c>
      <c r="F137" s="297">
        <v>0</v>
      </c>
      <c r="G137" s="298">
        <f>E137*F137</f>
        <v>0</v>
      </c>
      <c r="H137" s="299">
        <v>3.6999999999999999E-4</v>
      </c>
      <c r="I137" s="300">
        <f>E137*H137</f>
        <v>2.3309999999999997E-3</v>
      </c>
      <c r="J137" s="299">
        <v>0</v>
      </c>
      <c r="K137" s="300">
        <f>E137*J137</f>
        <v>0</v>
      </c>
      <c r="O137" s="292">
        <v>2</v>
      </c>
      <c r="AA137" s="261">
        <v>1</v>
      </c>
      <c r="AB137" s="261">
        <v>1</v>
      </c>
      <c r="AC137" s="261">
        <v>1</v>
      </c>
      <c r="AZ137" s="261">
        <v>1</v>
      </c>
      <c r="BA137" s="261">
        <f>IF(AZ137=1,G137,0)</f>
        <v>0</v>
      </c>
      <c r="BB137" s="261">
        <f>IF(AZ137=2,G137,0)</f>
        <v>0</v>
      </c>
      <c r="BC137" s="261">
        <f>IF(AZ137=3,G137,0)</f>
        <v>0</v>
      </c>
      <c r="BD137" s="261">
        <f>IF(AZ137=4,G137,0)</f>
        <v>0</v>
      </c>
      <c r="BE137" s="261">
        <f>IF(AZ137=5,G137,0)</f>
        <v>0</v>
      </c>
      <c r="CA137" s="292">
        <v>1</v>
      </c>
      <c r="CB137" s="292">
        <v>1</v>
      </c>
    </row>
    <row r="138" spans="1:80">
      <c r="A138" s="301"/>
      <c r="B138" s="302"/>
      <c r="C138" s="303" t="s">
        <v>342</v>
      </c>
      <c r="D138" s="304"/>
      <c r="E138" s="304"/>
      <c r="F138" s="304"/>
      <c r="G138" s="305"/>
      <c r="I138" s="306"/>
      <c r="K138" s="306"/>
      <c r="L138" s="307" t="s">
        <v>342</v>
      </c>
      <c r="O138" s="292">
        <v>3</v>
      </c>
    </row>
    <row r="139" spans="1:80">
      <c r="A139" s="293">
        <v>47</v>
      </c>
      <c r="B139" s="294" t="s">
        <v>343</v>
      </c>
      <c r="C139" s="295" t="s">
        <v>344</v>
      </c>
      <c r="D139" s="296" t="s">
        <v>176</v>
      </c>
      <c r="E139" s="297">
        <v>7.3</v>
      </c>
      <c r="F139" s="297">
        <v>0</v>
      </c>
      <c r="G139" s="298">
        <f>E139*F139</f>
        <v>0</v>
      </c>
      <c r="H139" s="299">
        <v>0.12221</v>
      </c>
      <c r="I139" s="300">
        <f>E139*H139</f>
        <v>0.89213299999999995</v>
      </c>
      <c r="J139" s="299">
        <v>0</v>
      </c>
      <c r="K139" s="300">
        <f>E139*J139</f>
        <v>0</v>
      </c>
      <c r="O139" s="292">
        <v>2</v>
      </c>
      <c r="AA139" s="261">
        <v>1</v>
      </c>
      <c r="AB139" s="261">
        <v>1</v>
      </c>
      <c r="AC139" s="261">
        <v>1</v>
      </c>
      <c r="AZ139" s="261">
        <v>1</v>
      </c>
      <c r="BA139" s="261">
        <f>IF(AZ139=1,G139,0)</f>
        <v>0</v>
      </c>
      <c r="BB139" s="261">
        <f>IF(AZ139=2,G139,0)</f>
        <v>0</v>
      </c>
      <c r="BC139" s="261">
        <f>IF(AZ139=3,G139,0)</f>
        <v>0</v>
      </c>
      <c r="BD139" s="261">
        <f>IF(AZ139=4,G139,0)</f>
        <v>0</v>
      </c>
      <c r="BE139" s="261">
        <f>IF(AZ139=5,G139,0)</f>
        <v>0</v>
      </c>
      <c r="CA139" s="292">
        <v>1</v>
      </c>
      <c r="CB139" s="292">
        <v>1</v>
      </c>
    </row>
    <row r="140" spans="1:80">
      <c r="A140" s="301"/>
      <c r="B140" s="302"/>
      <c r="C140" s="303" t="s">
        <v>345</v>
      </c>
      <c r="D140" s="304"/>
      <c r="E140" s="304"/>
      <c r="F140" s="304"/>
      <c r="G140" s="305"/>
      <c r="I140" s="306"/>
      <c r="K140" s="306"/>
      <c r="L140" s="307" t="s">
        <v>345</v>
      </c>
      <c r="O140" s="292">
        <v>3</v>
      </c>
    </row>
    <row r="141" spans="1:80">
      <c r="A141" s="293">
        <v>48</v>
      </c>
      <c r="B141" s="294" t="s">
        <v>346</v>
      </c>
      <c r="C141" s="295" t="s">
        <v>347</v>
      </c>
      <c r="D141" s="296" t="s">
        <v>176</v>
      </c>
      <c r="E141" s="297">
        <v>18</v>
      </c>
      <c r="F141" s="297">
        <v>0</v>
      </c>
      <c r="G141" s="298">
        <f>E141*F141</f>
        <v>0</v>
      </c>
      <c r="H141" s="299">
        <v>0.188</v>
      </c>
      <c r="I141" s="300">
        <f>E141*H141</f>
        <v>3.3839999999999999</v>
      </c>
      <c r="J141" s="299">
        <v>0</v>
      </c>
      <c r="K141" s="300">
        <f>E141*J141</f>
        <v>0</v>
      </c>
      <c r="O141" s="292">
        <v>2</v>
      </c>
      <c r="AA141" s="261">
        <v>1</v>
      </c>
      <c r="AB141" s="261">
        <v>1</v>
      </c>
      <c r="AC141" s="261">
        <v>1</v>
      </c>
      <c r="AZ141" s="261">
        <v>1</v>
      </c>
      <c r="BA141" s="261">
        <f>IF(AZ141=1,G141,0)</f>
        <v>0</v>
      </c>
      <c r="BB141" s="261">
        <f>IF(AZ141=2,G141,0)</f>
        <v>0</v>
      </c>
      <c r="BC141" s="261">
        <f>IF(AZ141=3,G141,0)</f>
        <v>0</v>
      </c>
      <c r="BD141" s="261">
        <f>IF(AZ141=4,G141,0)</f>
        <v>0</v>
      </c>
      <c r="BE141" s="261">
        <f>IF(AZ141=5,G141,0)</f>
        <v>0</v>
      </c>
      <c r="CA141" s="292">
        <v>1</v>
      </c>
      <c r="CB141" s="292">
        <v>1</v>
      </c>
    </row>
    <row r="142" spans="1:80">
      <c r="A142" s="301"/>
      <c r="B142" s="308"/>
      <c r="C142" s="309" t="s">
        <v>494</v>
      </c>
      <c r="D142" s="310"/>
      <c r="E142" s="311">
        <v>12.5</v>
      </c>
      <c r="F142" s="312"/>
      <c r="G142" s="313"/>
      <c r="H142" s="314"/>
      <c r="I142" s="306"/>
      <c r="J142" s="315"/>
      <c r="K142" s="306"/>
      <c r="M142" s="307" t="s">
        <v>494</v>
      </c>
      <c r="O142" s="292"/>
    </row>
    <row r="143" spans="1:80">
      <c r="A143" s="301"/>
      <c r="B143" s="308"/>
      <c r="C143" s="309" t="s">
        <v>495</v>
      </c>
      <c r="D143" s="310"/>
      <c r="E143" s="311">
        <v>5.5</v>
      </c>
      <c r="F143" s="312"/>
      <c r="G143" s="313"/>
      <c r="H143" s="314"/>
      <c r="I143" s="306"/>
      <c r="J143" s="315"/>
      <c r="K143" s="306"/>
      <c r="M143" s="307" t="s">
        <v>495</v>
      </c>
      <c r="O143" s="292"/>
    </row>
    <row r="144" spans="1:80">
      <c r="A144" s="293">
        <v>49</v>
      </c>
      <c r="B144" s="294" t="s">
        <v>352</v>
      </c>
      <c r="C144" s="295" t="s">
        <v>353</v>
      </c>
      <c r="D144" s="296" t="s">
        <v>170</v>
      </c>
      <c r="E144" s="297">
        <v>0.88549999999999995</v>
      </c>
      <c r="F144" s="297">
        <v>0</v>
      </c>
      <c r="G144" s="298">
        <f>E144*F144</f>
        <v>0</v>
      </c>
      <c r="H144" s="299">
        <v>2.5249999999999999</v>
      </c>
      <c r="I144" s="300">
        <f>E144*H144</f>
        <v>2.2358874999999996</v>
      </c>
      <c r="J144" s="299">
        <v>0</v>
      </c>
      <c r="K144" s="300">
        <f>E144*J144</f>
        <v>0</v>
      </c>
      <c r="O144" s="292">
        <v>2</v>
      </c>
      <c r="AA144" s="261">
        <v>1</v>
      </c>
      <c r="AB144" s="261">
        <v>1</v>
      </c>
      <c r="AC144" s="261">
        <v>1</v>
      </c>
      <c r="AZ144" s="261">
        <v>1</v>
      </c>
      <c r="BA144" s="261">
        <f>IF(AZ144=1,G144,0)</f>
        <v>0</v>
      </c>
      <c r="BB144" s="261">
        <f>IF(AZ144=2,G144,0)</f>
        <v>0</v>
      </c>
      <c r="BC144" s="261">
        <f>IF(AZ144=3,G144,0)</f>
        <v>0</v>
      </c>
      <c r="BD144" s="261">
        <f>IF(AZ144=4,G144,0)</f>
        <v>0</v>
      </c>
      <c r="BE144" s="261">
        <f>IF(AZ144=5,G144,0)</f>
        <v>0</v>
      </c>
      <c r="CA144" s="292">
        <v>1</v>
      </c>
      <c r="CB144" s="292">
        <v>1</v>
      </c>
    </row>
    <row r="145" spans="1:80">
      <c r="A145" s="301"/>
      <c r="B145" s="302"/>
      <c r="C145" s="303" t="s">
        <v>314</v>
      </c>
      <c r="D145" s="304"/>
      <c r="E145" s="304"/>
      <c r="F145" s="304"/>
      <c r="G145" s="305"/>
      <c r="I145" s="306"/>
      <c r="K145" s="306"/>
      <c r="L145" s="307" t="s">
        <v>314</v>
      </c>
      <c r="O145" s="292">
        <v>3</v>
      </c>
    </row>
    <row r="146" spans="1:80">
      <c r="A146" s="301"/>
      <c r="B146" s="308"/>
      <c r="C146" s="309" t="s">
        <v>496</v>
      </c>
      <c r="D146" s="310"/>
      <c r="E146" s="311">
        <v>0.88549999999999995</v>
      </c>
      <c r="F146" s="312"/>
      <c r="G146" s="313"/>
      <c r="H146" s="314"/>
      <c r="I146" s="306"/>
      <c r="J146" s="315"/>
      <c r="K146" s="306"/>
      <c r="M146" s="307" t="s">
        <v>496</v>
      </c>
      <c r="O146" s="292"/>
    </row>
    <row r="147" spans="1:80">
      <c r="A147" s="293">
        <v>50</v>
      </c>
      <c r="B147" s="294" t="s">
        <v>355</v>
      </c>
      <c r="C147" s="295" t="s">
        <v>356</v>
      </c>
      <c r="D147" s="296" t="s">
        <v>176</v>
      </c>
      <c r="E147" s="297">
        <v>17.5</v>
      </c>
      <c r="F147" s="297">
        <v>0</v>
      </c>
      <c r="G147" s="298">
        <f>E147*F147</f>
        <v>0</v>
      </c>
      <c r="H147" s="299">
        <v>0</v>
      </c>
      <c r="I147" s="300">
        <f>E147*H147</f>
        <v>0</v>
      </c>
      <c r="J147" s="299">
        <v>0</v>
      </c>
      <c r="K147" s="300">
        <f>E147*J147</f>
        <v>0</v>
      </c>
      <c r="O147" s="292">
        <v>2</v>
      </c>
      <c r="AA147" s="261">
        <v>1</v>
      </c>
      <c r="AB147" s="261">
        <v>1</v>
      </c>
      <c r="AC147" s="261">
        <v>1</v>
      </c>
      <c r="AZ147" s="261">
        <v>1</v>
      </c>
      <c r="BA147" s="261">
        <f>IF(AZ147=1,G147,0)</f>
        <v>0</v>
      </c>
      <c r="BB147" s="261">
        <f>IF(AZ147=2,G147,0)</f>
        <v>0</v>
      </c>
      <c r="BC147" s="261">
        <f>IF(AZ147=3,G147,0)</f>
        <v>0</v>
      </c>
      <c r="BD147" s="261">
        <f>IF(AZ147=4,G147,0)</f>
        <v>0</v>
      </c>
      <c r="BE147" s="261">
        <f>IF(AZ147=5,G147,0)</f>
        <v>0</v>
      </c>
      <c r="CA147" s="292">
        <v>1</v>
      </c>
      <c r="CB147" s="292">
        <v>1</v>
      </c>
    </row>
    <row r="148" spans="1:80">
      <c r="A148" s="301"/>
      <c r="B148" s="302"/>
      <c r="C148" s="303"/>
      <c r="D148" s="304"/>
      <c r="E148" s="304"/>
      <c r="F148" s="304"/>
      <c r="G148" s="305"/>
      <c r="I148" s="306"/>
      <c r="K148" s="306"/>
      <c r="L148" s="307"/>
      <c r="O148" s="292">
        <v>3</v>
      </c>
    </row>
    <row r="149" spans="1:80">
      <c r="A149" s="301"/>
      <c r="B149" s="308"/>
      <c r="C149" s="309" t="s">
        <v>472</v>
      </c>
      <c r="D149" s="310"/>
      <c r="E149" s="311">
        <v>17.5</v>
      </c>
      <c r="F149" s="312"/>
      <c r="G149" s="313"/>
      <c r="H149" s="314"/>
      <c r="I149" s="306"/>
      <c r="J149" s="315"/>
      <c r="K149" s="306"/>
      <c r="M149" s="307" t="s">
        <v>472</v>
      </c>
      <c r="O149" s="292"/>
    </row>
    <row r="150" spans="1:80">
      <c r="A150" s="293">
        <v>51</v>
      </c>
      <c r="B150" s="294" t="s">
        <v>357</v>
      </c>
      <c r="C150" s="295" t="s">
        <v>358</v>
      </c>
      <c r="D150" s="296" t="s">
        <v>176</v>
      </c>
      <c r="E150" s="297">
        <v>17.5</v>
      </c>
      <c r="F150" s="297">
        <v>0</v>
      </c>
      <c r="G150" s="298">
        <f>E150*F150</f>
        <v>0</v>
      </c>
      <c r="H150" s="299">
        <v>0</v>
      </c>
      <c r="I150" s="300">
        <f>E150*H150</f>
        <v>0</v>
      </c>
      <c r="J150" s="299">
        <v>0</v>
      </c>
      <c r="K150" s="300">
        <f>E150*J150</f>
        <v>0</v>
      </c>
      <c r="O150" s="292">
        <v>2</v>
      </c>
      <c r="AA150" s="261">
        <v>1</v>
      </c>
      <c r="AB150" s="261">
        <v>1</v>
      </c>
      <c r="AC150" s="261">
        <v>1</v>
      </c>
      <c r="AZ150" s="261">
        <v>1</v>
      </c>
      <c r="BA150" s="261">
        <f>IF(AZ150=1,G150,0)</f>
        <v>0</v>
      </c>
      <c r="BB150" s="261">
        <f>IF(AZ150=2,G150,0)</f>
        <v>0</v>
      </c>
      <c r="BC150" s="261">
        <f>IF(AZ150=3,G150,0)</f>
        <v>0</v>
      </c>
      <c r="BD150" s="261">
        <f>IF(AZ150=4,G150,0)</f>
        <v>0</v>
      </c>
      <c r="BE150" s="261">
        <f>IF(AZ150=5,G150,0)</f>
        <v>0</v>
      </c>
      <c r="CA150" s="292">
        <v>1</v>
      </c>
      <c r="CB150" s="292">
        <v>1</v>
      </c>
    </row>
    <row r="151" spans="1:80">
      <c r="A151" s="293">
        <v>52</v>
      </c>
      <c r="B151" s="294" t="s">
        <v>359</v>
      </c>
      <c r="C151" s="295" t="s">
        <v>360</v>
      </c>
      <c r="D151" s="296" t="s">
        <v>361</v>
      </c>
      <c r="E151" s="297">
        <v>5.5</v>
      </c>
      <c r="F151" s="297">
        <v>0</v>
      </c>
      <c r="G151" s="298">
        <f>E151*F151</f>
        <v>0</v>
      </c>
      <c r="H151" s="299">
        <v>4.5999999999999999E-2</v>
      </c>
      <c r="I151" s="300">
        <f>E151*H151</f>
        <v>0.253</v>
      </c>
      <c r="J151" s="299"/>
      <c r="K151" s="300">
        <f>E151*J151</f>
        <v>0</v>
      </c>
      <c r="O151" s="292">
        <v>2</v>
      </c>
      <c r="AA151" s="261">
        <v>3</v>
      </c>
      <c r="AB151" s="261">
        <v>1</v>
      </c>
      <c r="AC151" s="261">
        <v>59217420</v>
      </c>
      <c r="AZ151" s="261">
        <v>1</v>
      </c>
      <c r="BA151" s="261">
        <f>IF(AZ151=1,G151,0)</f>
        <v>0</v>
      </c>
      <c r="BB151" s="261">
        <f>IF(AZ151=2,G151,0)</f>
        <v>0</v>
      </c>
      <c r="BC151" s="261">
        <f>IF(AZ151=3,G151,0)</f>
        <v>0</v>
      </c>
      <c r="BD151" s="261">
        <f>IF(AZ151=4,G151,0)</f>
        <v>0</v>
      </c>
      <c r="BE151" s="261">
        <f>IF(AZ151=5,G151,0)</f>
        <v>0</v>
      </c>
      <c r="CA151" s="292">
        <v>3</v>
      </c>
      <c r="CB151" s="292">
        <v>1</v>
      </c>
    </row>
    <row r="152" spans="1:80">
      <c r="A152" s="293">
        <v>53</v>
      </c>
      <c r="B152" s="294" t="s">
        <v>362</v>
      </c>
      <c r="C152" s="295" t="s">
        <v>363</v>
      </c>
      <c r="D152" s="296" t="s">
        <v>361</v>
      </c>
      <c r="E152" s="297">
        <v>25</v>
      </c>
      <c r="F152" s="297">
        <v>0</v>
      </c>
      <c r="G152" s="298">
        <f>E152*F152</f>
        <v>0</v>
      </c>
      <c r="H152" s="299">
        <v>0.04</v>
      </c>
      <c r="I152" s="300">
        <f>E152*H152</f>
        <v>1</v>
      </c>
      <c r="J152" s="299"/>
      <c r="K152" s="300">
        <f>E152*J152</f>
        <v>0</v>
      </c>
      <c r="O152" s="292">
        <v>2</v>
      </c>
      <c r="AA152" s="261">
        <v>3</v>
      </c>
      <c r="AB152" s="261">
        <v>10</v>
      </c>
      <c r="AC152" s="261">
        <v>59217489</v>
      </c>
      <c r="AZ152" s="261">
        <v>1</v>
      </c>
      <c r="BA152" s="261">
        <f>IF(AZ152=1,G152,0)</f>
        <v>0</v>
      </c>
      <c r="BB152" s="261">
        <f>IF(AZ152=2,G152,0)</f>
        <v>0</v>
      </c>
      <c r="BC152" s="261">
        <f>IF(AZ152=3,G152,0)</f>
        <v>0</v>
      </c>
      <c r="BD152" s="261">
        <f>IF(AZ152=4,G152,0)</f>
        <v>0</v>
      </c>
      <c r="BE152" s="261">
        <f>IF(AZ152=5,G152,0)</f>
        <v>0</v>
      </c>
      <c r="CA152" s="292">
        <v>3</v>
      </c>
      <c r="CB152" s="292">
        <v>10</v>
      </c>
    </row>
    <row r="153" spans="1:80">
      <c r="A153" s="301"/>
      <c r="B153" s="308"/>
      <c r="C153" s="309" t="s">
        <v>497</v>
      </c>
      <c r="D153" s="310"/>
      <c r="E153" s="311">
        <v>25</v>
      </c>
      <c r="F153" s="312"/>
      <c r="G153" s="313"/>
      <c r="H153" s="314"/>
      <c r="I153" s="306"/>
      <c r="J153" s="315"/>
      <c r="K153" s="306"/>
      <c r="M153" s="307" t="s">
        <v>497</v>
      </c>
      <c r="O153" s="292"/>
    </row>
    <row r="154" spans="1:80">
      <c r="A154" s="316"/>
      <c r="B154" s="317" t="s">
        <v>99</v>
      </c>
      <c r="C154" s="318" t="s">
        <v>339</v>
      </c>
      <c r="D154" s="319"/>
      <c r="E154" s="320"/>
      <c r="F154" s="321"/>
      <c r="G154" s="322">
        <f>SUM(G136:G153)</f>
        <v>0</v>
      </c>
      <c r="H154" s="323"/>
      <c r="I154" s="324">
        <f>SUM(I136:I153)</f>
        <v>7.7673514999999993</v>
      </c>
      <c r="J154" s="323"/>
      <c r="K154" s="324">
        <f>SUM(K136:K153)</f>
        <v>0</v>
      </c>
      <c r="O154" s="292">
        <v>4</v>
      </c>
      <c r="BA154" s="325">
        <f>SUM(BA136:BA153)</f>
        <v>0</v>
      </c>
      <c r="BB154" s="325">
        <f>SUM(BB136:BB153)</f>
        <v>0</v>
      </c>
      <c r="BC154" s="325">
        <f>SUM(BC136:BC153)</f>
        <v>0</v>
      </c>
      <c r="BD154" s="325">
        <f>SUM(BD136:BD153)</f>
        <v>0</v>
      </c>
      <c r="BE154" s="325">
        <f>SUM(BE136:BE153)</f>
        <v>0</v>
      </c>
    </row>
    <row r="155" spans="1:80">
      <c r="A155" s="282" t="s">
        <v>97</v>
      </c>
      <c r="B155" s="283" t="s">
        <v>370</v>
      </c>
      <c r="C155" s="284" t="s">
        <v>371</v>
      </c>
      <c r="D155" s="285"/>
      <c r="E155" s="286"/>
      <c r="F155" s="286"/>
      <c r="G155" s="287"/>
      <c r="H155" s="288"/>
      <c r="I155" s="289"/>
      <c r="J155" s="290"/>
      <c r="K155" s="291"/>
      <c r="O155" s="292">
        <v>1</v>
      </c>
    </row>
    <row r="156" spans="1:80">
      <c r="A156" s="293">
        <v>54</v>
      </c>
      <c r="B156" s="294" t="s">
        <v>373</v>
      </c>
      <c r="C156" s="295" t="s">
        <v>374</v>
      </c>
      <c r="D156" s="296" t="s">
        <v>375</v>
      </c>
      <c r="E156" s="297">
        <v>7</v>
      </c>
      <c r="F156" s="297">
        <v>0</v>
      </c>
      <c r="G156" s="298">
        <f>E156*F156</f>
        <v>0</v>
      </c>
      <c r="H156" s="299"/>
      <c r="I156" s="300">
        <f>E156*H156</f>
        <v>0</v>
      </c>
      <c r="J156" s="299"/>
      <c r="K156" s="300">
        <f>E156*J156</f>
        <v>0</v>
      </c>
      <c r="O156" s="292">
        <v>2</v>
      </c>
      <c r="AA156" s="261">
        <v>6</v>
      </c>
      <c r="AB156" s="261">
        <v>1</v>
      </c>
      <c r="AC156" s="261">
        <v>171156610600</v>
      </c>
      <c r="AZ156" s="261">
        <v>1</v>
      </c>
      <c r="BA156" s="261">
        <f>IF(AZ156=1,G156,0)</f>
        <v>0</v>
      </c>
      <c r="BB156" s="261">
        <f>IF(AZ156=2,G156,0)</f>
        <v>0</v>
      </c>
      <c r="BC156" s="261">
        <f>IF(AZ156=3,G156,0)</f>
        <v>0</v>
      </c>
      <c r="BD156" s="261">
        <f>IF(AZ156=4,G156,0)</f>
        <v>0</v>
      </c>
      <c r="BE156" s="261">
        <f>IF(AZ156=5,G156,0)</f>
        <v>0</v>
      </c>
      <c r="CA156" s="292">
        <v>6</v>
      </c>
      <c r="CB156" s="292">
        <v>1</v>
      </c>
    </row>
    <row r="157" spans="1:80">
      <c r="A157" s="301"/>
      <c r="B157" s="302"/>
      <c r="C157" s="303"/>
      <c r="D157" s="304"/>
      <c r="E157" s="304"/>
      <c r="F157" s="304"/>
      <c r="G157" s="305"/>
      <c r="I157" s="306"/>
      <c r="K157" s="306"/>
      <c r="L157" s="307"/>
      <c r="O157" s="292">
        <v>3</v>
      </c>
    </row>
    <row r="158" spans="1:80">
      <c r="A158" s="316"/>
      <c r="B158" s="317" t="s">
        <v>99</v>
      </c>
      <c r="C158" s="318" t="s">
        <v>372</v>
      </c>
      <c r="D158" s="319"/>
      <c r="E158" s="320"/>
      <c r="F158" s="321"/>
      <c r="G158" s="322">
        <f>SUM(G155:G157)</f>
        <v>0</v>
      </c>
      <c r="H158" s="323"/>
      <c r="I158" s="324">
        <f>SUM(I155:I157)</f>
        <v>0</v>
      </c>
      <c r="J158" s="323"/>
      <c r="K158" s="324">
        <f>SUM(K155:K157)</f>
        <v>0</v>
      </c>
      <c r="O158" s="292">
        <v>4</v>
      </c>
      <c r="BA158" s="325">
        <f>SUM(BA155:BA157)</f>
        <v>0</v>
      </c>
      <c r="BB158" s="325">
        <f>SUM(BB155:BB157)</f>
        <v>0</v>
      </c>
      <c r="BC158" s="325">
        <f>SUM(BC155:BC157)</f>
        <v>0</v>
      </c>
      <c r="BD158" s="325">
        <f>SUM(BD155:BD157)</f>
        <v>0</v>
      </c>
      <c r="BE158" s="325">
        <f>SUM(BE155:BE157)</f>
        <v>0</v>
      </c>
    </row>
    <row r="159" spans="1:80">
      <c r="A159" s="282" t="s">
        <v>97</v>
      </c>
      <c r="B159" s="283" t="s">
        <v>376</v>
      </c>
      <c r="C159" s="284" t="s">
        <v>377</v>
      </c>
      <c r="D159" s="285"/>
      <c r="E159" s="286"/>
      <c r="F159" s="286"/>
      <c r="G159" s="287"/>
      <c r="H159" s="288"/>
      <c r="I159" s="289"/>
      <c r="J159" s="290"/>
      <c r="K159" s="291"/>
      <c r="O159" s="292">
        <v>1</v>
      </c>
    </row>
    <row r="160" spans="1:80">
      <c r="A160" s="293">
        <v>55</v>
      </c>
      <c r="B160" s="294" t="s">
        <v>379</v>
      </c>
      <c r="C160" s="295" t="s">
        <v>380</v>
      </c>
      <c r="D160" s="296" t="s">
        <v>249</v>
      </c>
      <c r="E160" s="297">
        <v>56.25</v>
      </c>
      <c r="F160" s="297">
        <v>0</v>
      </c>
      <c r="G160" s="298">
        <f>E160*F160</f>
        <v>0</v>
      </c>
      <c r="H160" s="299">
        <v>0</v>
      </c>
      <c r="I160" s="300">
        <f>E160*H160</f>
        <v>0</v>
      </c>
      <c r="J160" s="299">
        <v>0</v>
      </c>
      <c r="K160" s="300">
        <f>E160*J160</f>
        <v>0</v>
      </c>
      <c r="O160" s="292">
        <v>2</v>
      </c>
      <c r="AA160" s="261">
        <v>1</v>
      </c>
      <c r="AB160" s="261">
        <v>1</v>
      </c>
      <c r="AC160" s="261">
        <v>1</v>
      </c>
      <c r="AZ160" s="261">
        <v>1</v>
      </c>
      <c r="BA160" s="261">
        <f>IF(AZ160=1,G160,0)</f>
        <v>0</v>
      </c>
      <c r="BB160" s="261">
        <f>IF(AZ160=2,G160,0)</f>
        <v>0</v>
      </c>
      <c r="BC160" s="261">
        <f>IF(AZ160=3,G160,0)</f>
        <v>0</v>
      </c>
      <c r="BD160" s="261">
        <f>IF(AZ160=4,G160,0)</f>
        <v>0</v>
      </c>
      <c r="BE160" s="261">
        <f>IF(AZ160=5,G160,0)</f>
        <v>0</v>
      </c>
      <c r="CA160" s="292">
        <v>1</v>
      </c>
      <c r="CB160" s="292">
        <v>1</v>
      </c>
    </row>
    <row r="161" spans="1:80">
      <c r="A161" s="301"/>
      <c r="B161" s="308"/>
      <c r="C161" s="309" t="s">
        <v>474</v>
      </c>
      <c r="D161" s="310"/>
      <c r="E161" s="311">
        <v>56.25</v>
      </c>
      <c r="F161" s="312"/>
      <c r="G161" s="313"/>
      <c r="H161" s="314"/>
      <c r="I161" s="306"/>
      <c r="J161" s="315"/>
      <c r="K161" s="306"/>
      <c r="M161" s="307" t="s">
        <v>474</v>
      </c>
      <c r="O161" s="292"/>
    </row>
    <row r="162" spans="1:80">
      <c r="A162" s="316"/>
      <c r="B162" s="317" t="s">
        <v>99</v>
      </c>
      <c r="C162" s="318" t="s">
        <v>378</v>
      </c>
      <c r="D162" s="319"/>
      <c r="E162" s="320"/>
      <c r="F162" s="321"/>
      <c r="G162" s="322">
        <f>SUM(G159:G161)</f>
        <v>0</v>
      </c>
      <c r="H162" s="323"/>
      <c r="I162" s="324">
        <f>SUM(I159:I161)</f>
        <v>0</v>
      </c>
      <c r="J162" s="323"/>
      <c r="K162" s="324">
        <f>SUM(K159:K161)</f>
        <v>0</v>
      </c>
      <c r="O162" s="292">
        <v>4</v>
      </c>
      <c r="BA162" s="325">
        <f>SUM(BA159:BA161)</f>
        <v>0</v>
      </c>
      <c r="BB162" s="325">
        <f>SUM(BB159:BB161)</f>
        <v>0</v>
      </c>
      <c r="BC162" s="325">
        <f>SUM(BC159:BC161)</f>
        <v>0</v>
      </c>
      <c r="BD162" s="325">
        <f>SUM(BD159:BD161)</f>
        <v>0</v>
      </c>
      <c r="BE162" s="325">
        <f>SUM(BE159:BE161)</f>
        <v>0</v>
      </c>
    </row>
    <row r="163" spans="1:80">
      <c r="A163" s="282" t="s">
        <v>97</v>
      </c>
      <c r="B163" s="283" t="s">
        <v>381</v>
      </c>
      <c r="C163" s="284" t="s">
        <v>382</v>
      </c>
      <c r="D163" s="285"/>
      <c r="E163" s="286"/>
      <c r="F163" s="286"/>
      <c r="G163" s="287"/>
      <c r="H163" s="288"/>
      <c r="I163" s="289"/>
      <c r="J163" s="290"/>
      <c r="K163" s="291"/>
      <c r="O163" s="292">
        <v>1</v>
      </c>
    </row>
    <row r="164" spans="1:80">
      <c r="A164" s="293">
        <v>56</v>
      </c>
      <c r="B164" s="294" t="s">
        <v>384</v>
      </c>
      <c r="C164" s="295" t="s">
        <v>385</v>
      </c>
      <c r="D164" s="296" t="s">
        <v>249</v>
      </c>
      <c r="E164" s="297">
        <v>20</v>
      </c>
      <c r="F164" s="297">
        <v>0</v>
      </c>
      <c r="G164" s="298">
        <f>E164*F164</f>
        <v>0</v>
      </c>
      <c r="H164" s="299">
        <v>0</v>
      </c>
      <c r="I164" s="300">
        <f>E164*H164</f>
        <v>0</v>
      </c>
      <c r="J164" s="299">
        <v>-2.7499999999999998E-3</v>
      </c>
      <c r="K164" s="300">
        <f>E164*J164</f>
        <v>-5.4999999999999993E-2</v>
      </c>
      <c r="O164" s="292">
        <v>2</v>
      </c>
      <c r="AA164" s="261">
        <v>1</v>
      </c>
      <c r="AB164" s="261">
        <v>1</v>
      </c>
      <c r="AC164" s="261">
        <v>1</v>
      </c>
      <c r="AZ164" s="261">
        <v>1</v>
      </c>
      <c r="BA164" s="261">
        <f>IF(AZ164=1,G164,0)</f>
        <v>0</v>
      </c>
      <c r="BB164" s="261">
        <f>IF(AZ164=2,G164,0)</f>
        <v>0</v>
      </c>
      <c r="BC164" s="261">
        <f>IF(AZ164=3,G164,0)</f>
        <v>0</v>
      </c>
      <c r="BD164" s="261">
        <f>IF(AZ164=4,G164,0)</f>
        <v>0</v>
      </c>
      <c r="BE164" s="261">
        <f>IF(AZ164=5,G164,0)</f>
        <v>0</v>
      </c>
      <c r="CA164" s="292">
        <v>1</v>
      </c>
      <c r="CB164" s="292">
        <v>1</v>
      </c>
    </row>
    <row r="165" spans="1:80">
      <c r="A165" s="316"/>
      <c r="B165" s="317" t="s">
        <v>99</v>
      </c>
      <c r="C165" s="318" t="s">
        <v>383</v>
      </c>
      <c r="D165" s="319"/>
      <c r="E165" s="320"/>
      <c r="F165" s="321"/>
      <c r="G165" s="322">
        <f>SUM(G163:G164)</f>
        <v>0</v>
      </c>
      <c r="H165" s="323"/>
      <c r="I165" s="324">
        <f>SUM(I163:I164)</f>
        <v>0</v>
      </c>
      <c r="J165" s="323"/>
      <c r="K165" s="324">
        <f>SUM(K163:K164)</f>
        <v>-5.4999999999999993E-2</v>
      </c>
      <c r="O165" s="292">
        <v>4</v>
      </c>
      <c r="BA165" s="325">
        <f>SUM(BA163:BA164)</f>
        <v>0</v>
      </c>
      <c r="BB165" s="325">
        <f>SUM(BB163:BB164)</f>
        <v>0</v>
      </c>
      <c r="BC165" s="325">
        <f>SUM(BC163:BC164)</f>
        <v>0</v>
      </c>
      <c r="BD165" s="325">
        <f>SUM(BD163:BD164)</f>
        <v>0</v>
      </c>
      <c r="BE165" s="325">
        <f>SUM(BE163:BE164)</f>
        <v>0</v>
      </c>
    </row>
    <row r="166" spans="1:80">
      <c r="A166" s="282" t="s">
        <v>97</v>
      </c>
      <c r="B166" s="283" t="s">
        <v>386</v>
      </c>
      <c r="C166" s="284" t="s">
        <v>387</v>
      </c>
      <c r="D166" s="285"/>
      <c r="E166" s="286"/>
      <c r="F166" s="286"/>
      <c r="G166" s="287"/>
      <c r="H166" s="288"/>
      <c r="I166" s="289"/>
      <c r="J166" s="290"/>
      <c r="K166" s="291"/>
      <c r="O166" s="292">
        <v>1</v>
      </c>
    </row>
    <row r="167" spans="1:80">
      <c r="A167" s="293">
        <v>57</v>
      </c>
      <c r="B167" s="294" t="s">
        <v>475</v>
      </c>
      <c r="C167" s="295" t="s">
        <v>476</v>
      </c>
      <c r="D167" s="296" t="s">
        <v>249</v>
      </c>
      <c r="E167" s="297">
        <v>6</v>
      </c>
      <c r="F167" s="297">
        <v>0</v>
      </c>
      <c r="G167" s="298">
        <f>E167*F167</f>
        <v>0</v>
      </c>
      <c r="H167" s="299">
        <v>0</v>
      </c>
      <c r="I167" s="300">
        <f>E167*H167</f>
        <v>0</v>
      </c>
      <c r="J167" s="299">
        <v>0</v>
      </c>
      <c r="K167" s="300">
        <f>E167*J167</f>
        <v>0</v>
      </c>
      <c r="O167" s="292">
        <v>2</v>
      </c>
      <c r="AA167" s="261">
        <v>1</v>
      </c>
      <c r="AB167" s="261">
        <v>1</v>
      </c>
      <c r="AC167" s="261">
        <v>1</v>
      </c>
      <c r="AZ167" s="261">
        <v>1</v>
      </c>
      <c r="BA167" s="261">
        <f>IF(AZ167=1,G167,0)</f>
        <v>0</v>
      </c>
      <c r="BB167" s="261">
        <f>IF(AZ167=2,G167,0)</f>
        <v>0</v>
      </c>
      <c r="BC167" s="261">
        <f>IF(AZ167=3,G167,0)</f>
        <v>0</v>
      </c>
      <c r="BD167" s="261">
        <f>IF(AZ167=4,G167,0)</f>
        <v>0</v>
      </c>
      <c r="BE167" s="261">
        <f>IF(AZ167=5,G167,0)</f>
        <v>0</v>
      </c>
      <c r="CA167" s="292">
        <v>1</v>
      </c>
      <c r="CB167" s="292">
        <v>1</v>
      </c>
    </row>
    <row r="168" spans="1:80">
      <c r="A168" s="293">
        <v>58</v>
      </c>
      <c r="B168" s="294" t="s">
        <v>389</v>
      </c>
      <c r="C168" s="295" t="s">
        <v>390</v>
      </c>
      <c r="D168" s="296" t="s">
        <v>249</v>
      </c>
      <c r="E168" s="297">
        <v>7.3</v>
      </c>
      <c r="F168" s="297">
        <v>0</v>
      </c>
      <c r="G168" s="298">
        <f>E168*F168</f>
        <v>0</v>
      </c>
      <c r="H168" s="299">
        <v>0</v>
      </c>
      <c r="I168" s="300">
        <f>E168*H168</f>
        <v>0</v>
      </c>
      <c r="J168" s="299">
        <v>0</v>
      </c>
      <c r="K168" s="300">
        <f>E168*J168</f>
        <v>0</v>
      </c>
      <c r="O168" s="292">
        <v>2</v>
      </c>
      <c r="AA168" s="261">
        <v>1</v>
      </c>
      <c r="AB168" s="261">
        <v>1</v>
      </c>
      <c r="AC168" s="261">
        <v>1</v>
      </c>
      <c r="AZ168" s="261">
        <v>1</v>
      </c>
      <c r="BA168" s="261">
        <f>IF(AZ168=1,G168,0)</f>
        <v>0</v>
      </c>
      <c r="BB168" s="261">
        <f>IF(AZ168=2,G168,0)</f>
        <v>0</v>
      </c>
      <c r="BC168" s="261">
        <f>IF(AZ168=3,G168,0)</f>
        <v>0</v>
      </c>
      <c r="BD168" s="261">
        <f>IF(AZ168=4,G168,0)</f>
        <v>0</v>
      </c>
      <c r="BE168" s="261">
        <f>IF(AZ168=5,G168,0)</f>
        <v>0</v>
      </c>
      <c r="CA168" s="292">
        <v>1</v>
      </c>
      <c r="CB168" s="292">
        <v>1</v>
      </c>
    </row>
    <row r="169" spans="1:80">
      <c r="A169" s="316"/>
      <c r="B169" s="317" t="s">
        <v>99</v>
      </c>
      <c r="C169" s="318" t="s">
        <v>388</v>
      </c>
      <c r="D169" s="319"/>
      <c r="E169" s="320"/>
      <c r="F169" s="321"/>
      <c r="G169" s="322">
        <f>SUM(G166:G168)</f>
        <v>0</v>
      </c>
      <c r="H169" s="323"/>
      <c r="I169" s="324">
        <f>SUM(I166:I168)</f>
        <v>0</v>
      </c>
      <c r="J169" s="323"/>
      <c r="K169" s="324">
        <f>SUM(K166:K168)</f>
        <v>0</v>
      </c>
      <c r="O169" s="292">
        <v>4</v>
      </c>
      <c r="BA169" s="325">
        <f>SUM(BA166:BA168)</f>
        <v>0</v>
      </c>
      <c r="BB169" s="325">
        <f>SUM(BB166:BB168)</f>
        <v>0</v>
      </c>
      <c r="BC169" s="325">
        <f>SUM(BC166:BC168)</f>
        <v>0</v>
      </c>
      <c r="BD169" s="325">
        <f>SUM(BD166:BD168)</f>
        <v>0</v>
      </c>
      <c r="BE169" s="325">
        <f>SUM(BE166:BE168)</f>
        <v>0</v>
      </c>
    </row>
    <row r="170" spans="1:80">
      <c r="A170" s="282" t="s">
        <v>97</v>
      </c>
      <c r="B170" s="283" t="s">
        <v>391</v>
      </c>
      <c r="C170" s="284" t="s">
        <v>392</v>
      </c>
      <c r="D170" s="285"/>
      <c r="E170" s="286"/>
      <c r="F170" s="286"/>
      <c r="G170" s="287"/>
      <c r="H170" s="288"/>
      <c r="I170" s="289"/>
      <c r="J170" s="290"/>
      <c r="K170" s="291"/>
      <c r="O170" s="292">
        <v>1</v>
      </c>
    </row>
    <row r="171" spans="1:80">
      <c r="A171" s="293">
        <v>59</v>
      </c>
      <c r="B171" s="294" t="s">
        <v>394</v>
      </c>
      <c r="C171" s="295" t="s">
        <v>395</v>
      </c>
      <c r="D171" s="296" t="s">
        <v>291</v>
      </c>
      <c r="E171" s="297">
        <v>118.86631500599999</v>
      </c>
      <c r="F171" s="297">
        <v>0</v>
      </c>
      <c r="G171" s="298">
        <f>E171*F171</f>
        <v>0</v>
      </c>
      <c r="H171" s="299">
        <v>0</v>
      </c>
      <c r="I171" s="300">
        <f>E171*H171</f>
        <v>0</v>
      </c>
      <c r="J171" s="299"/>
      <c r="K171" s="300">
        <f>E171*J171</f>
        <v>0</v>
      </c>
      <c r="O171" s="292">
        <v>2</v>
      </c>
      <c r="AA171" s="261">
        <v>7</v>
      </c>
      <c r="AB171" s="261">
        <v>1</v>
      </c>
      <c r="AC171" s="261">
        <v>2</v>
      </c>
      <c r="AZ171" s="261">
        <v>1</v>
      </c>
      <c r="BA171" s="261">
        <f>IF(AZ171=1,G171,0)</f>
        <v>0</v>
      </c>
      <c r="BB171" s="261">
        <f>IF(AZ171=2,G171,0)</f>
        <v>0</v>
      </c>
      <c r="BC171" s="261">
        <f>IF(AZ171=3,G171,0)</f>
        <v>0</v>
      </c>
      <c r="BD171" s="261">
        <f>IF(AZ171=4,G171,0)</f>
        <v>0</v>
      </c>
      <c r="BE171" s="261">
        <f>IF(AZ171=5,G171,0)</f>
        <v>0</v>
      </c>
      <c r="CA171" s="292">
        <v>7</v>
      </c>
      <c r="CB171" s="292">
        <v>1</v>
      </c>
    </row>
    <row r="172" spans="1:80">
      <c r="A172" s="316"/>
      <c r="B172" s="317" t="s">
        <v>99</v>
      </c>
      <c r="C172" s="318" t="s">
        <v>393</v>
      </c>
      <c r="D172" s="319"/>
      <c r="E172" s="320"/>
      <c r="F172" s="321"/>
      <c r="G172" s="322">
        <f>SUM(G170:G171)</f>
        <v>0</v>
      </c>
      <c r="H172" s="323"/>
      <c r="I172" s="324">
        <f>SUM(I170:I171)</f>
        <v>0</v>
      </c>
      <c r="J172" s="323"/>
      <c r="K172" s="324">
        <f>SUM(K170:K171)</f>
        <v>0</v>
      </c>
      <c r="O172" s="292">
        <v>4</v>
      </c>
      <c r="BA172" s="325">
        <f>SUM(BA170:BA171)</f>
        <v>0</v>
      </c>
      <c r="BB172" s="325">
        <f>SUM(BB170:BB171)</f>
        <v>0</v>
      </c>
      <c r="BC172" s="325">
        <f>SUM(BC170:BC171)</f>
        <v>0</v>
      </c>
      <c r="BD172" s="325">
        <f>SUM(BD170:BD171)</f>
        <v>0</v>
      </c>
      <c r="BE172" s="325">
        <f>SUM(BE170:BE171)</f>
        <v>0</v>
      </c>
    </row>
    <row r="173" spans="1:80">
      <c r="A173" s="282" t="s">
        <v>97</v>
      </c>
      <c r="B173" s="283" t="s">
        <v>396</v>
      </c>
      <c r="C173" s="284" t="s">
        <v>397</v>
      </c>
      <c r="D173" s="285"/>
      <c r="E173" s="286"/>
      <c r="F173" s="286"/>
      <c r="G173" s="287"/>
      <c r="H173" s="288"/>
      <c r="I173" s="289"/>
      <c r="J173" s="290"/>
      <c r="K173" s="291"/>
      <c r="O173" s="292">
        <v>1</v>
      </c>
    </row>
    <row r="174" spans="1:80">
      <c r="A174" s="293">
        <v>60</v>
      </c>
      <c r="B174" s="294" t="s">
        <v>399</v>
      </c>
      <c r="C174" s="295" t="s">
        <v>400</v>
      </c>
      <c r="D174" s="296" t="s">
        <v>98</v>
      </c>
      <c r="E174" s="297">
        <v>3</v>
      </c>
      <c r="F174" s="297">
        <v>0</v>
      </c>
      <c r="G174" s="298">
        <f>E174*F174</f>
        <v>0</v>
      </c>
      <c r="H174" s="299">
        <v>2.0000000000000001E-4</v>
      </c>
      <c r="I174" s="300">
        <f>E174*H174</f>
        <v>6.0000000000000006E-4</v>
      </c>
      <c r="J174" s="299">
        <v>0</v>
      </c>
      <c r="K174" s="300">
        <f>E174*J174</f>
        <v>0</v>
      </c>
      <c r="O174" s="292">
        <v>2</v>
      </c>
      <c r="AA174" s="261">
        <v>1</v>
      </c>
      <c r="AB174" s="261">
        <v>7</v>
      </c>
      <c r="AC174" s="261">
        <v>7</v>
      </c>
      <c r="AZ174" s="261">
        <v>2</v>
      </c>
      <c r="BA174" s="261">
        <f>IF(AZ174=1,G174,0)</f>
        <v>0</v>
      </c>
      <c r="BB174" s="261">
        <f>IF(AZ174=2,G174,0)</f>
        <v>0</v>
      </c>
      <c r="BC174" s="261">
        <f>IF(AZ174=3,G174,0)</f>
        <v>0</v>
      </c>
      <c r="BD174" s="261">
        <f>IF(AZ174=4,G174,0)</f>
        <v>0</v>
      </c>
      <c r="BE174" s="261">
        <f>IF(AZ174=5,G174,0)</f>
        <v>0</v>
      </c>
      <c r="CA174" s="292">
        <v>1</v>
      </c>
      <c r="CB174" s="292">
        <v>7</v>
      </c>
    </row>
    <row r="175" spans="1:80">
      <c r="A175" s="293">
        <v>61</v>
      </c>
      <c r="B175" s="294" t="s">
        <v>401</v>
      </c>
      <c r="C175" s="295" t="s">
        <v>402</v>
      </c>
      <c r="D175" s="296" t="s">
        <v>98</v>
      </c>
      <c r="E175" s="297">
        <v>1</v>
      </c>
      <c r="F175" s="297">
        <v>0</v>
      </c>
      <c r="G175" s="298">
        <f>E175*F175</f>
        <v>0</v>
      </c>
      <c r="H175" s="299">
        <v>2.0000000000000001E-4</v>
      </c>
      <c r="I175" s="300">
        <f>E175*H175</f>
        <v>2.0000000000000001E-4</v>
      </c>
      <c r="J175" s="299">
        <v>0</v>
      </c>
      <c r="K175" s="300">
        <f>E175*J175</f>
        <v>0</v>
      </c>
      <c r="O175" s="292">
        <v>2</v>
      </c>
      <c r="AA175" s="261">
        <v>1</v>
      </c>
      <c r="AB175" s="261">
        <v>7</v>
      </c>
      <c r="AC175" s="261">
        <v>7</v>
      </c>
      <c r="AZ175" s="261">
        <v>2</v>
      </c>
      <c r="BA175" s="261">
        <f>IF(AZ175=1,G175,0)</f>
        <v>0</v>
      </c>
      <c r="BB175" s="261">
        <f>IF(AZ175=2,G175,0)</f>
        <v>0</v>
      </c>
      <c r="BC175" s="261">
        <f>IF(AZ175=3,G175,0)</f>
        <v>0</v>
      </c>
      <c r="BD175" s="261">
        <f>IF(AZ175=4,G175,0)</f>
        <v>0</v>
      </c>
      <c r="BE175" s="261">
        <f>IF(AZ175=5,G175,0)</f>
        <v>0</v>
      </c>
      <c r="CA175" s="292">
        <v>1</v>
      </c>
      <c r="CB175" s="292">
        <v>7</v>
      </c>
    </row>
    <row r="176" spans="1:80">
      <c r="A176" s="316"/>
      <c r="B176" s="317" t="s">
        <v>99</v>
      </c>
      <c r="C176" s="318" t="s">
        <v>398</v>
      </c>
      <c r="D176" s="319"/>
      <c r="E176" s="320"/>
      <c r="F176" s="321"/>
      <c r="G176" s="322">
        <f>SUM(G173:G175)</f>
        <v>0</v>
      </c>
      <c r="H176" s="323"/>
      <c r="I176" s="324">
        <f>SUM(I173:I175)</f>
        <v>8.0000000000000004E-4</v>
      </c>
      <c r="J176" s="323"/>
      <c r="K176" s="324">
        <f>SUM(K173:K175)</f>
        <v>0</v>
      </c>
      <c r="O176" s="292">
        <v>4</v>
      </c>
      <c r="BA176" s="325">
        <f>SUM(BA173:BA175)</f>
        <v>0</v>
      </c>
      <c r="BB176" s="325">
        <f>SUM(BB173:BB175)</f>
        <v>0</v>
      </c>
      <c r="BC176" s="325">
        <f>SUM(BC173:BC175)</f>
        <v>0</v>
      </c>
      <c r="BD176" s="325">
        <f>SUM(BD173:BD175)</f>
        <v>0</v>
      </c>
      <c r="BE176" s="325">
        <f>SUM(BE173:BE175)</f>
        <v>0</v>
      </c>
    </row>
    <row r="177" spans="1:80">
      <c r="A177" s="282" t="s">
        <v>97</v>
      </c>
      <c r="B177" s="283" t="s">
        <v>403</v>
      </c>
      <c r="C177" s="284" t="s">
        <v>404</v>
      </c>
      <c r="D177" s="285"/>
      <c r="E177" s="286"/>
      <c r="F177" s="286"/>
      <c r="G177" s="287"/>
      <c r="H177" s="288"/>
      <c r="I177" s="289"/>
      <c r="J177" s="290"/>
      <c r="K177" s="291"/>
      <c r="O177" s="292">
        <v>1</v>
      </c>
    </row>
    <row r="178" spans="1:80">
      <c r="A178" s="293">
        <v>62</v>
      </c>
      <c r="B178" s="294" t="s">
        <v>406</v>
      </c>
      <c r="C178" s="295" t="s">
        <v>407</v>
      </c>
      <c r="D178" s="296" t="s">
        <v>291</v>
      </c>
      <c r="E178" s="297">
        <v>40.066000000000003</v>
      </c>
      <c r="F178" s="297">
        <v>0</v>
      </c>
      <c r="G178" s="298">
        <f>E178*F178</f>
        <v>0</v>
      </c>
      <c r="H178" s="299">
        <v>0</v>
      </c>
      <c r="I178" s="300">
        <f>E178*H178</f>
        <v>0</v>
      </c>
      <c r="J178" s="299"/>
      <c r="K178" s="300">
        <f>E178*J178</f>
        <v>0</v>
      </c>
      <c r="O178" s="292">
        <v>2</v>
      </c>
      <c r="AA178" s="261">
        <v>8</v>
      </c>
      <c r="AB178" s="261">
        <v>0</v>
      </c>
      <c r="AC178" s="261">
        <v>3</v>
      </c>
      <c r="AZ178" s="261">
        <v>1</v>
      </c>
      <c r="BA178" s="261">
        <f>IF(AZ178=1,G178,0)</f>
        <v>0</v>
      </c>
      <c r="BB178" s="261">
        <f>IF(AZ178=2,G178,0)</f>
        <v>0</v>
      </c>
      <c r="BC178" s="261">
        <f>IF(AZ178=3,G178,0)</f>
        <v>0</v>
      </c>
      <c r="BD178" s="261">
        <f>IF(AZ178=4,G178,0)</f>
        <v>0</v>
      </c>
      <c r="BE178" s="261">
        <f>IF(AZ178=5,G178,0)</f>
        <v>0</v>
      </c>
      <c r="CA178" s="292">
        <v>8</v>
      </c>
      <c r="CB178" s="292">
        <v>0</v>
      </c>
    </row>
    <row r="179" spans="1:80">
      <c r="A179" s="293">
        <v>63</v>
      </c>
      <c r="B179" s="294" t="s">
        <v>408</v>
      </c>
      <c r="C179" s="295" t="s">
        <v>409</v>
      </c>
      <c r="D179" s="296" t="s">
        <v>291</v>
      </c>
      <c r="E179" s="297">
        <v>360.59399999999999</v>
      </c>
      <c r="F179" s="297">
        <v>0</v>
      </c>
      <c r="G179" s="298">
        <f>E179*F179</f>
        <v>0</v>
      </c>
      <c r="H179" s="299">
        <v>0</v>
      </c>
      <c r="I179" s="300">
        <f>E179*H179</f>
        <v>0</v>
      </c>
      <c r="J179" s="299"/>
      <c r="K179" s="300">
        <f>E179*J179</f>
        <v>0</v>
      </c>
      <c r="O179" s="292">
        <v>2</v>
      </c>
      <c r="AA179" s="261">
        <v>8</v>
      </c>
      <c r="AB179" s="261">
        <v>0</v>
      </c>
      <c r="AC179" s="261">
        <v>3</v>
      </c>
      <c r="AZ179" s="261">
        <v>1</v>
      </c>
      <c r="BA179" s="261">
        <f>IF(AZ179=1,G179,0)</f>
        <v>0</v>
      </c>
      <c r="BB179" s="261">
        <f>IF(AZ179=2,G179,0)</f>
        <v>0</v>
      </c>
      <c r="BC179" s="261">
        <f>IF(AZ179=3,G179,0)</f>
        <v>0</v>
      </c>
      <c r="BD179" s="261">
        <f>IF(AZ179=4,G179,0)</f>
        <v>0</v>
      </c>
      <c r="BE179" s="261">
        <f>IF(AZ179=5,G179,0)</f>
        <v>0</v>
      </c>
      <c r="CA179" s="292">
        <v>8</v>
      </c>
      <c r="CB179" s="292">
        <v>0</v>
      </c>
    </row>
    <row r="180" spans="1:80">
      <c r="A180" s="301"/>
      <c r="B180" s="302"/>
      <c r="C180" s="303"/>
      <c r="D180" s="304"/>
      <c r="E180" s="304"/>
      <c r="F180" s="304"/>
      <c r="G180" s="305"/>
      <c r="I180" s="306"/>
      <c r="K180" s="306"/>
      <c r="L180" s="307"/>
      <c r="O180" s="292">
        <v>3</v>
      </c>
    </row>
    <row r="181" spans="1:80">
      <c r="A181" s="293">
        <v>64</v>
      </c>
      <c r="B181" s="294" t="s">
        <v>410</v>
      </c>
      <c r="C181" s="295" t="s">
        <v>411</v>
      </c>
      <c r="D181" s="296" t="s">
        <v>291</v>
      </c>
      <c r="E181" s="297">
        <v>40.066000000000003</v>
      </c>
      <c r="F181" s="297">
        <v>0</v>
      </c>
      <c r="G181" s="298">
        <f>E181*F181</f>
        <v>0</v>
      </c>
      <c r="H181" s="299">
        <v>0</v>
      </c>
      <c r="I181" s="300">
        <f>E181*H181</f>
        <v>0</v>
      </c>
      <c r="J181" s="299"/>
      <c r="K181" s="300">
        <f>E181*J181</f>
        <v>0</v>
      </c>
      <c r="O181" s="292">
        <v>2</v>
      </c>
      <c r="AA181" s="261">
        <v>8</v>
      </c>
      <c r="AB181" s="261">
        <v>0</v>
      </c>
      <c r="AC181" s="261">
        <v>3</v>
      </c>
      <c r="AZ181" s="261">
        <v>1</v>
      </c>
      <c r="BA181" s="261">
        <f>IF(AZ181=1,G181,0)</f>
        <v>0</v>
      </c>
      <c r="BB181" s="261">
        <f>IF(AZ181=2,G181,0)</f>
        <v>0</v>
      </c>
      <c r="BC181" s="261">
        <f>IF(AZ181=3,G181,0)</f>
        <v>0</v>
      </c>
      <c r="BD181" s="261">
        <f>IF(AZ181=4,G181,0)</f>
        <v>0</v>
      </c>
      <c r="BE181" s="261">
        <f>IF(AZ181=5,G181,0)</f>
        <v>0</v>
      </c>
      <c r="CA181" s="292">
        <v>8</v>
      </c>
      <c r="CB181" s="292">
        <v>0</v>
      </c>
    </row>
    <row r="182" spans="1:80">
      <c r="A182" s="316"/>
      <c r="B182" s="317" t="s">
        <v>99</v>
      </c>
      <c r="C182" s="318" t="s">
        <v>405</v>
      </c>
      <c r="D182" s="319"/>
      <c r="E182" s="320"/>
      <c r="F182" s="321"/>
      <c r="G182" s="322">
        <f>SUM(G177:G181)</f>
        <v>0</v>
      </c>
      <c r="H182" s="323"/>
      <c r="I182" s="324">
        <f>SUM(I177:I181)</f>
        <v>0</v>
      </c>
      <c r="J182" s="323"/>
      <c r="K182" s="324">
        <f>SUM(K177:K181)</f>
        <v>0</v>
      </c>
      <c r="O182" s="292">
        <v>4</v>
      </c>
      <c r="BA182" s="325">
        <f>SUM(BA177:BA181)</f>
        <v>0</v>
      </c>
      <c r="BB182" s="325">
        <f>SUM(BB177:BB181)</f>
        <v>0</v>
      </c>
      <c r="BC182" s="325">
        <f>SUM(BC177:BC181)</f>
        <v>0</v>
      </c>
      <c r="BD182" s="325">
        <f>SUM(BD177:BD181)</f>
        <v>0</v>
      </c>
      <c r="BE182" s="325">
        <f>SUM(BE177:BE181)</f>
        <v>0</v>
      </c>
    </row>
    <row r="183" spans="1:80">
      <c r="E183" s="261"/>
    </row>
    <row r="184" spans="1:80">
      <c r="E184" s="261"/>
    </row>
    <row r="185" spans="1:80">
      <c r="E185" s="261"/>
    </row>
    <row r="186" spans="1:80">
      <c r="E186" s="261"/>
    </row>
    <row r="187" spans="1:80">
      <c r="E187" s="261"/>
    </row>
    <row r="188" spans="1:80">
      <c r="E188" s="261"/>
    </row>
    <row r="189" spans="1:80">
      <c r="E189" s="261"/>
    </row>
    <row r="190" spans="1:80">
      <c r="E190" s="261"/>
    </row>
    <row r="191" spans="1:80">
      <c r="E191" s="261"/>
    </row>
    <row r="192" spans="1:80">
      <c r="E192" s="261"/>
    </row>
    <row r="193" spans="1:7">
      <c r="E193" s="261"/>
    </row>
    <row r="194" spans="1:7">
      <c r="E194" s="261"/>
    </row>
    <row r="195" spans="1:7">
      <c r="E195" s="261"/>
    </row>
    <row r="196" spans="1:7">
      <c r="E196" s="261"/>
    </row>
    <row r="197" spans="1:7">
      <c r="E197" s="261"/>
    </row>
    <row r="198" spans="1:7">
      <c r="E198" s="261"/>
    </row>
    <row r="199" spans="1:7">
      <c r="E199" s="261"/>
    </row>
    <row r="200" spans="1:7">
      <c r="E200" s="261"/>
    </row>
    <row r="201" spans="1:7">
      <c r="E201" s="261"/>
    </row>
    <row r="202" spans="1:7">
      <c r="E202" s="261"/>
    </row>
    <row r="203" spans="1:7">
      <c r="E203" s="261"/>
    </row>
    <row r="204" spans="1:7">
      <c r="E204" s="261"/>
    </row>
    <row r="205" spans="1:7">
      <c r="E205" s="261"/>
    </row>
    <row r="206" spans="1:7">
      <c r="A206" s="315"/>
      <c r="B206" s="315"/>
      <c r="C206" s="315"/>
      <c r="D206" s="315"/>
      <c r="E206" s="315"/>
      <c r="F206" s="315"/>
      <c r="G206" s="315"/>
    </row>
    <row r="207" spans="1:7">
      <c r="A207" s="315"/>
      <c r="B207" s="315"/>
      <c r="C207" s="315"/>
      <c r="D207" s="315"/>
      <c r="E207" s="315"/>
      <c r="F207" s="315"/>
      <c r="G207" s="315"/>
    </row>
    <row r="208" spans="1:7">
      <c r="A208" s="315"/>
      <c r="B208" s="315"/>
      <c r="C208" s="315"/>
      <c r="D208" s="315"/>
      <c r="E208" s="315"/>
      <c r="F208" s="315"/>
      <c r="G208" s="315"/>
    </row>
    <row r="209" spans="1:7">
      <c r="A209" s="315"/>
      <c r="B209" s="315"/>
      <c r="C209" s="315"/>
      <c r="D209" s="315"/>
      <c r="E209" s="315"/>
      <c r="F209" s="315"/>
      <c r="G209" s="315"/>
    </row>
    <row r="210" spans="1:7">
      <c r="E210" s="261"/>
    </row>
    <row r="211" spans="1:7">
      <c r="E211" s="261"/>
    </row>
    <row r="212" spans="1:7">
      <c r="E212" s="261"/>
    </row>
    <row r="213" spans="1:7">
      <c r="E213" s="261"/>
    </row>
    <row r="214" spans="1:7">
      <c r="E214" s="261"/>
    </row>
    <row r="215" spans="1:7">
      <c r="E215" s="261"/>
    </row>
    <row r="216" spans="1:7">
      <c r="E216" s="261"/>
    </row>
    <row r="217" spans="1:7">
      <c r="E217" s="261"/>
    </row>
    <row r="218" spans="1:7">
      <c r="E218" s="261"/>
    </row>
    <row r="219" spans="1:7">
      <c r="E219" s="261"/>
    </row>
    <row r="220" spans="1:7">
      <c r="E220" s="261"/>
    </row>
    <row r="221" spans="1:7">
      <c r="E221" s="261"/>
    </row>
    <row r="222" spans="1:7">
      <c r="E222" s="261"/>
    </row>
    <row r="223" spans="1:7">
      <c r="E223" s="261"/>
    </row>
    <row r="224" spans="1:7">
      <c r="E224" s="261"/>
    </row>
    <row r="225" spans="5:5">
      <c r="E225" s="261"/>
    </row>
    <row r="226" spans="5:5">
      <c r="E226" s="261"/>
    </row>
    <row r="227" spans="5:5">
      <c r="E227" s="261"/>
    </row>
    <row r="228" spans="5:5">
      <c r="E228" s="261"/>
    </row>
    <row r="229" spans="5:5">
      <c r="E229" s="261"/>
    </row>
    <row r="230" spans="5:5">
      <c r="E230" s="261"/>
    </row>
    <row r="231" spans="5:5">
      <c r="E231" s="261"/>
    </row>
    <row r="232" spans="5:5">
      <c r="E232" s="261"/>
    </row>
    <row r="233" spans="5:5">
      <c r="E233" s="261"/>
    </row>
    <row r="234" spans="5:5">
      <c r="E234" s="261"/>
    </row>
    <row r="235" spans="5:5">
      <c r="E235" s="261"/>
    </row>
    <row r="236" spans="5:5">
      <c r="E236" s="261"/>
    </row>
    <row r="237" spans="5:5">
      <c r="E237" s="261"/>
    </row>
    <row r="238" spans="5:5">
      <c r="E238" s="261"/>
    </row>
    <row r="239" spans="5:5">
      <c r="E239" s="261"/>
    </row>
    <row r="240" spans="5:5">
      <c r="E240" s="261"/>
    </row>
    <row r="241" spans="1:7">
      <c r="A241" s="326"/>
      <c r="B241" s="326"/>
    </row>
    <row r="242" spans="1:7">
      <c r="A242" s="315"/>
      <c r="B242" s="315"/>
      <c r="C242" s="327"/>
      <c r="D242" s="327"/>
      <c r="E242" s="328"/>
      <c r="F242" s="327"/>
      <c r="G242" s="329"/>
    </row>
    <row r="243" spans="1:7">
      <c r="A243" s="330"/>
      <c r="B243" s="330"/>
      <c r="C243" s="315"/>
      <c r="D243" s="315"/>
      <c r="E243" s="331"/>
      <c r="F243" s="315"/>
      <c r="G243" s="315"/>
    </row>
    <row r="244" spans="1:7">
      <c r="A244" s="315"/>
      <c r="B244" s="315"/>
      <c r="C244" s="315"/>
      <c r="D244" s="315"/>
      <c r="E244" s="331"/>
      <c r="F244" s="315"/>
      <c r="G244" s="315"/>
    </row>
    <row r="245" spans="1:7">
      <c r="A245" s="315"/>
      <c r="B245" s="315"/>
      <c r="C245" s="315"/>
      <c r="D245" s="315"/>
      <c r="E245" s="331"/>
      <c r="F245" s="315"/>
      <c r="G245" s="315"/>
    </row>
    <row r="246" spans="1:7">
      <c r="A246" s="315"/>
      <c r="B246" s="315"/>
      <c r="C246" s="315"/>
      <c r="D246" s="315"/>
      <c r="E246" s="331"/>
      <c r="F246" s="315"/>
      <c r="G246" s="315"/>
    </row>
    <row r="247" spans="1:7">
      <c r="A247" s="315"/>
      <c r="B247" s="315"/>
      <c r="C247" s="315"/>
      <c r="D247" s="315"/>
      <c r="E247" s="331"/>
      <c r="F247" s="315"/>
      <c r="G247" s="315"/>
    </row>
    <row r="248" spans="1:7">
      <c r="A248" s="315"/>
      <c r="B248" s="315"/>
      <c r="C248" s="315"/>
      <c r="D248" s="315"/>
      <c r="E248" s="331"/>
      <c r="F248" s="315"/>
      <c r="G248" s="315"/>
    </row>
    <row r="249" spans="1:7">
      <c r="A249" s="315"/>
      <c r="B249" s="315"/>
      <c r="C249" s="315"/>
      <c r="D249" s="315"/>
      <c r="E249" s="331"/>
      <c r="F249" s="315"/>
      <c r="G249" s="315"/>
    </row>
    <row r="250" spans="1:7">
      <c r="A250" s="315"/>
      <c r="B250" s="315"/>
      <c r="C250" s="315"/>
      <c r="D250" s="315"/>
      <c r="E250" s="331"/>
      <c r="F250" s="315"/>
      <c r="G250" s="315"/>
    </row>
    <row r="251" spans="1:7">
      <c r="A251" s="315"/>
      <c r="B251" s="315"/>
      <c r="C251" s="315"/>
      <c r="D251" s="315"/>
      <c r="E251" s="331"/>
      <c r="F251" s="315"/>
      <c r="G251" s="315"/>
    </row>
    <row r="252" spans="1:7">
      <c r="A252" s="315"/>
      <c r="B252" s="315"/>
      <c r="C252" s="315"/>
      <c r="D252" s="315"/>
      <c r="E252" s="331"/>
      <c r="F252" s="315"/>
      <c r="G252" s="315"/>
    </row>
    <row r="253" spans="1:7">
      <c r="A253" s="315"/>
      <c r="B253" s="315"/>
      <c r="C253" s="315"/>
      <c r="D253" s="315"/>
      <c r="E253" s="331"/>
      <c r="F253" s="315"/>
      <c r="G253" s="315"/>
    </row>
    <row r="254" spans="1:7">
      <c r="A254" s="315"/>
      <c r="B254" s="315"/>
      <c r="C254" s="315"/>
      <c r="D254" s="315"/>
      <c r="E254" s="331"/>
      <c r="F254" s="315"/>
      <c r="G254" s="315"/>
    </row>
    <row r="255" spans="1:7">
      <c r="A255" s="315"/>
      <c r="B255" s="315"/>
      <c r="C255" s="315"/>
      <c r="D255" s="315"/>
      <c r="E255" s="331"/>
      <c r="F255" s="315"/>
      <c r="G255" s="315"/>
    </row>
  </sheetData>
  <mergeCells count="76">
    <mergeCell ref="C180:G180"/>
    <mergeCell ref="C157:G157"/>
    <mergeCell ref="C161:D161"/>
    <mergeCell ref="C145:G145"/>
    <mergeCell ref="C146:D146"/>
    <mergeCell ref="C148:G148"/>
    <mergeCell ref="C149:D149"/>
    <mergeCell ref="C153:D153"/>
    <mergeCell ref="C133:D133"/>
    <mergeCell ref="C134:D134"/>
    <mergeCell ref="C138:G138"/>
    <mergeCell ref="C140:G140"/>
    <mergeCell ref="C142:D142"/>
    <mergeCell ref="C143:D143"/>
    <mergeCell ref="C118:G118"/>
    <mergeCell ref="C124:D124"/>
    <mergeCell ref="C126:G126"/>
    <mergeCell ref="C127:G127"/>
    <mergeCell ref="C128:G128"/>
    <mergeCell ref="C129:D129"/>
    <mergeCell ref="C104:G104"/>
    <mergeCell ref="C105:D105"/>
    <mergeCell ref="C107:G107"/>
    <mergeCell ref="C108:D108"/>
    <mergeCell ref="C110:G110"/>
    <mergeCell ref="C112:G112"/>
    <mergeCell ref="C88:G88"/>
    <mergeCell ref="C89:D89"/>
    <mergeCell ref="C91:D91"/>
    <mergeCell ref="C93:G93"/>
    <mergeCell ref="C94:D94"/>
    <mergeCell ref="C96:G96"/>
    <mergeCell ref="C97:D97"/>
    <mergeCell ref="C100:D100"/>
    <mergeCell ref="C83:G83"/>
    <mergeCell ref="C84:D84"/>
    <mergeCell ref="C61:D61"/>
    <mergeCell ref="C62:D62"/>
    <mergeCell ref="C63:D63"/>
    <mergeCell ref="C64:D64"/>
    <mergeCell ref="C69:D69"/>
    <mergeCell ref="C71:G71"/>
    <mergeCell ref="C74:D74"/>
    <mergeCell ref="C76:D76"/>
    <mergeCell ref="C49:D49"/>
    <mergeCell ref="C51:D51"/>
    <mergeCell ref="C52:D52"/>
    <mergeCell ref="C57:D57"/>
    <mergeCell ref="C58:D58"/>
    <mergeCell ref="C59:D59"/>
    <mergeCell ref="C60:D60"/>
    <mergeCell ref="C40:D40"/>
    <mergeCell ref="C41:D41"/>
    <mergeCell ref="C42:D42"/>
    <mergeCell ref="C43:D43"/>
    <mergeCell ref="C44:D44"/>
    <mergeCell ref="C32:G32"/>
    <mergeCell ref="C33:D33"/>
    <mergeCell ref="C34:D34"/>
    <mergeCell ref="C35:D35"/>
    <mergeCell ref="C36:D36"/>
    <mergeCell ref="C37:D37"/>
    <mergeCell ref="C23:D23"/>
    <mergeCell ref="C24:D24"/>
    <mergeCell ref="C25:D25"/>
    <mergeCell ref="C26:D26"/>
    <mergeCell ref="C27:D27"/>
    <mergeCell ref="C29:G29"/>
    <mergeCell ref="C30:G30"/>
    <mergeCell ref="C31:G31"/>
    <mergeCell ref="A1:G1"/>
    <mergeCell ref="A3:B3"/>
    <mergeCell ref="A4:B4"/>
    <mergeCell ref="E4:G4"/>
    <mergeCell ref="C9:G9"/>
    <mergeCell ref="C17:G1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108</v>
      </c>
      <c r="D2" s="105" t="s">
        <v>106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105</v>
      </c>
      <c r="B5" s="118"/>
      <c r="C5" s="119" t="s">
        <v>106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164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163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00 38-20119 Rek'!E9</f>
        <v>0</v>
      </c>
      <c r="D15" s="160" t="str">
        <f>'SO 00 38-20119 Rek'!A14</f>
        <v>Ztížené výrobní podmínky</v>
      </c>
      <c r="E15" s="161"/>
      <c r="F15" s="162"/>
      <c r="G15" s="159">
        <f>'SO 00 38-20119 Rek'!I14</f>
        <v>0</v>
      </c>
    </row>
    <row r="16" spans="1:57" ht="15.95" customHeight="1">
      <c r="A16" s="157" t="s">
        <v>52</v>
      </c>
      <c r="B16" s="158" t="s">
        <v>53</v>
      </c>
      <c r="C16" s="159">
        <f>'SO 00 38-20119 Rek'!F9</f>
        <v>0</v>
      </c>
      <c r="D16" s="109" t="str">
        <f>'SO 00 38-20119 Rek'!A15</f>
        <v>Oborová přirážka</v>
      </c>
      <c r="E16" s="163"/>
      <c r="F16" s="164"/>
      <c r="G16" s="159">
        <f>'SO 00 38-20119 Rek'!I15</f>
        <v>0</v>
      </c>
    </row>
    <row r="17" spans="1:7" ht="15.95" customHeight="1">
      <c r="A17" s="157" t="s">
        <v>54</v>
      </c>
      <c r="B17" s="158" t="s">
        <v>55</v>
      </c>
      <c r="C17" s="159">
        <f>'SO 00 38-20119 Rek'!H9</f>
        <v>0</v>
      </c>
      <c r="D17" s="109" t="str">
        <f>'SO 00 38-20119 Rek'!A16</f>
        <v>Přesun stavebních kapacit</v>
      </c>
      <c r="E17" s="163"/>
      <c r="F17" s="164"/>
      <c r="G17" s="159">
        <f>'SO 00 38-20119 Rek'!I16</f>
        <v>0</v>
      </c>
    </row>
    <row r="18" spans="1:7" ht="15.95" customHeight="1">
      <c r="A18" s="165" t="s">
        <v>56</v>
      </c>
      <c r="B18" s="166" t="s">
        <v>57</v>
      </c>
      <c r="C18" s="159">
        <f>'SO 00 38-20119 Rek'!G9</f>
        <v>0</v>
      </c>
      <c r="D18" s="109" t="str">
        <f>'SO 00 38-20119 Rek'!A17</f>
        <v>Mimostaveništní doprava</v>
      </c>
      <c r="E18" s="163"/>
      <c r="F18" s="164"/>
      <c r="G18" s="159">
        <f>'SO 00 38-20119 Rek'!I17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00 38-20119 Rek'!A18</f>
        <v>Zařízení staveniště</v>
      </c>
      <c r="E19" s="163"/>
      <c r="F19" s="164"/>
      <c r="G19" s="159">
        <f>'SO 00 38-20119 Rek'!I18</f>
        <v>0</v>
      </c>
    </row>
    <row r="20" spans="1:7" ht="15.95" customHeight="1">
      <c r="A20" s="167"/>
      <c r="B20" s="158"/>
      <c r="C20" s="159"/>
      <c r="D20" s="109" t="str">
        <f>'SO 00 38-20119 Rek'!A19</f>
        <v>Provoz investora</v>
      </c>
      <c r="E20" s="163"/>
      <c r="F20" s="164"/>
      <c r="G20" s="159">
        <f>'SO 00 38-20119 Rek'!I19</f>
        <v>0</v>
      </c>
    </row>
    <row r="21" spans="1:7" ht="15.95" customHeight="1">
      <c r="A21" s="167" t="s">
        <v>29</v>
      </c>
      <c r="B21" s="158"/>
      <c r="C21" s="159">
        <f>'SO 00 38-20119 Rek'!I9</f>
        <v>0</v>
      </c>
      <c r="D21" s="109" t="str">
        <f>'SO 00 38-20119 Rek'!A20</f>
        <v>Kompletační činnost (IČD)</v>
      </c>
      <c r="E21" s="163"/>
      <c r="F21" s="164"/>
      <c r="G21" s="159">
        <f>'SO 00 38-20119 Rek'!I20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00 38-20119 Rek'!H22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108</v>
      </c>
      <c r="I1" s="212"/>
    </row>
    <row r="2" spans="1:57" ht="13.5" thickBot="1">
      <c r="A2" s="213" t="s">
        <v>76</v>
      </c>
      <c r="B2" s="214"/>
      <c r="C2" s="215" t="s">
        <v>107</v>
      </c>
      <c r="D2" s="216"/>
      <c r="E2" s="217"/>
      <c r="F2" s="216"/>
      <c r="G2" s="218" t="s">
        <v>106</v>
      </c>
      <c r="H2" s="219"/>
      <c r="I2" s="220"/>
    </row>
    <row r="3" spans="1:57" ht="13.5" thickTop="1">
      <c r="F3" s="137"/>
    </row>
    <row r="4" spans="1:57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/>
    <row r="6" spans="1:57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>
      <c r="A7" s="332" t="str">
        <f>'SO 00 38-20119 Pol'!B7</f>
        <v>00</v>
      </c>
      <c r="B7" s="70" t="str">
        <f>'SO 00 38-20119 Pol'!C7</f>
        <v>Ostatní náklady</v>
      </c>
      <c r="D7" s="230"/>
      <c r="E7" s="333">
        <f>'SO 00 38-20119 Pol'!BA30</f>
        <v>0</v>
      </c>
      <c r="F7" s="334">
        <f>'SO 00 38-20119 Pol'!BB30</f>
        <v>0</v>
      </c>
      <c r="G7" s="334">
        <f>'SO 00 38-20119 Pol'!BC30</f>
        <v>0</v>
      </c>
      <c r="H7" s="334">
        <f>'SO 00 38-20119 Pol'!BD30</f>
        <v>0</v>
      </c>
      <c r="I7" s="335">
        <f>'SO 00 38-20119 Pol'!BE30</f>
        <v>0</v>
      </c>
    </row>
    <row r="8" spans="1:57" s="137" customFormat="1" ht="13.5" thickBot="1">
      <c r="A8" s="332" t="str">
        <f>'SO 00 38-20119 Pol'!B31</f>
        <v>000</v>
      </c>
      <c r="B8" s="70" t="str">
        <f>'SO 00 38-20119 Pol'!C31</f>
        <v>Vedlejší náklady</v>
      </c>
      <c r="D8" s="230"/>
      <c r="E8" s="333">
        <f>'SO 00 38-20119 Pol'!BA37</f>
        <v>0</v>
      </c>
      <c r="F8" s="334">
        <f>'SO 00 38-20119 Pol'!BB37</f>
        <v>0</v>
      </c>
      <c r="G8" s="334">
        <f>'SO 00 38-20119 Pol'!BC37</f>
        <v>0</v>
      </c>
      <c r="H8" s="334">
        <f>'SO 00 38-20119 Pol'!BD37</f>
        <v>0</v>
      </c>
      <c r="I8" s="335">
        <f>'SO 00 38-20119 Pol'!BE37</f>
        <v>0</v>
      </c>
    </row>
    <row r="9" spans="1:57" s="14" customFormat="1" ht="13.5" thickBot="1">
      <c r="A9" s="231"/>
      <c r="B9" s="232" t="s">
        <v>79</v>
      </c>
      <c r="C9" s="232"/>
      <c r="D9" s="233"/>
      <c r="E9" s="234">
        <f>SUM(E7:E8)</f>
        <v>0</v>
      </c>
      <c r="F9" s="235">
        <f>SUM(F7:F8)</f>
        <v>0</v>
      </c>
      <c r="G9" s="235">
        <f>SUM(G7:G8)</f>
        <v>0</v>
      </c>
      <c r="H9" s="235">
        <f>SUM(H7:H8)</f>
        <v>0</v>
      </c>
      <c r="I9" s="236">
        <f>SUM(I7:I8)</f>
        <v>0</v>
      </c>
    </row>
    <row r="10" spans="1:57">
      <c r="A10" s="137"/>
      <c r="B10" s="137"/>
      <c r="C10" s="137"/>
      <c r="D10" s="137"/>
      <c r="E10" s="137"/>
      <c r="F10" s="137"/>
      <c r="G10" s="137"/>
      <c r="H10" s="137"/>
      <c r="I10" s="137"/>
    </row>
    <row r="11" spans="1:57" ht="19.5" customHeight="1">
      <c r="A11" s="222" t="s">
        <v>80</v>
      </c>
      <c r="B11" s="222"/>
      <c r="C11" s="222"/>
      <c r="D11" s="222"/>
      <c r="E11" s="222"/>
      <c r="F11" s="222"/>
      <c r="G11" s="237"/>
      <c r="H11" s="222"/>
      <c r="I11" s="222"/>
      <c r="BA11" s="143"/>
      <c r="BB11" s="143"/>
      <c r="BC11" s="143"/>
      <c r="BD11" s="143"/>
      <c r="BE11" s="143"/>
    </row>
    <row r="12" spans="1:57" ht="13.5" thickBot="1"/>
    <row r="13" spans="1:57">
      <c r="A13" s="175" t="s">
        <v>81</v>
      </c>
      <c r="B13" s="176"/>
      <c r="C13" s="176"/>
      <c r="D13" s="238"/>
      <c r="E13" s="239" t="s">
        <v>82</v>
      </c>
      <c r="F13" s="240" t="s">
        <v>12</v>
      </c>
      <c r="G13" s="241" t="s">
        <v>83</v>
      </c>
      <c r="H13" s="242"/>
      <c r="I13" s="243" t="s">
        <v>82</v>
      </c>
    </row>
    <row r="14" spans="1:57">
      <c r="A14" s="167" t="s">
        <v>155</v>
      </c>
      <c r="B14" s="158"/>
      <c r="C14" s="158"/>
      <c r="D14" s="244"/>
      <c r="E14" s="245"/>
      <c r="F14" s="246"/>
      <c r="G14" s="247">
        <v>0</v>
      </c>
      <c r="H14" s="248"/>
      <c r="I14" s="249">
        <f>E14+F14*G14/100</f>
        <v>0</v>
      </c>
      <c r="BA14" s="1">
        <v>0</v>
      </c>
    </row>
    <row r="15" spans="1:57">
      <c r="A15" s="167" t="s">
        <v>156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>
      <c r="A16" s="167" t="s">
        <v>157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>
      <c r="A17" s="167" t="s">
        <v>158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0</v>
      </c>
    </row>
    <row r="18" spans="1:53">
      <c r="A18" s="167" t="s">
        <v>159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1</v>
      </c>
    </row>
    <row r="19" spans="1:53">
      <c r="A19" s="167" t="s">
        <v>160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1</v>
      </c>
    </row>
    <row r="20" spans="1:53">
      <c r="A20" s="167" t="s">
        <v>161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2</v>
      </c>
    </row>
    <row r="21" spans="1:53">
      <c r="A21" s="167" t="s">
        <v>162</v>
      </c>
      <c r="B21" s="158"/>
      <c r="C21" s="158"/>
      <c r="D21" s="244"/>
      <c r="E21" s="245"/>
      <c r="F21" s="246"/>
      <c r="G21" s="247">
        <v>0</v>
      </c>
      <c r="H21" s="248"/>
      <c r="I21" s="249">
        <f>E21+F21*G21/100</f>
        <v>0</v>
      </c>
      <c r="BA21" s="1">
        <v>2</v>
      </c>
    </row>
    <row r="22" spans="1:53" ht="13.5" thickBot="1">
      <c r="A22" s="250"/>
      <c r="B22" s="251" t="s">
        <v>84</v>
      </c>
      <c r="C22" s="252"/>
      <c r="D22" s="253"/>
      <c r="E22" s="254"/>
      <c r="F22" s="255"/>
      <c r="G22" s="255"/>
      <c r="H22" s="256">
        <f>SUM(I14:I21)</f>
        <v>0</v>
      </c>
      <c r="I22" s="257"/>
    </row>
    <row r="24" spans="1:53">
      <c r="B24" s="14"/>
      <c r="F24" s="258"/>
      <c r="G24" s="259"/>
      <c r="H24" s="259"/>
      <c r="I24" s="54"/>
    </row>
    <row r="25" spans="1:53">
      <c r="F25" s="258"/>
      <c r="G25" s="259"/>
      <c r="H25" s="259"/>
      <c r="I25" s="54"/>
    </row>
    <row r="26" spans="1:53">
      <c r="F26" s="258"/>
      <c r="G26" s="259"/>
      <c r="H26" s="259"/>
      <c r="I26" s="54"/>
    </row>
    <row r="27" spans="1:53">
      <c r="F27" s="258"/>
      <c r="G27" s="259"/>
      <c r="H27" s="259"/>
      <c r="I27" s="54"/>
    </row>
    <row r="28" spans="1:53">
      <c r="F28" s="258"/>
      <c r="G28" s="259"/>
      <c r="H28" s="259"/>
      <c r="I28" s="54"/>
    </row>
    <row r="29" spans="1:53">
      <c r="F29" s="258"/>
      <c r="G29" s="259"/>
      <c r="H29" s="259"/>
      <c r="I29" s="54"/>
    </row>
    <row r="30" spans="1:53">
      <c r="F30" s="258"/>
      <c r="G30" s="259"/>
      <c r="H30" s="259"/>
      <c r="I30" s="54"/>
    </row>
    <row r="31" spans="1:53">
      <c r="F31" s="258"/>
      <c r="G31" s="259"/>
      <c r="H31" s="259"/>
      <c r="I31" s="54"/>
    </row>
    <row r="32" spans="1:53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110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00 38-20119 Rek'!H1</f>
        <v>38-20119</v>
      </c>
      <c r="G3" s="268"/>
    </row>
    <row r="4" spans="1:80" ht="13.5" thickBot="1">
      <c r="A4" s="269" t="s">
        <v>76</v>
      </c>
      <c r="B4" s="214"/>
      <c r="C4" s="215" t="s">
        <v>107</v>
      </c>
      <c r="D4" s="270"/>
      <c r="E4" s="271" t="str">
        <f>'SO 00 38-20119 Rek'!G2</f>
        <v>Vedlejší a ostatní náklady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109</v>
      </c>
      <c r="C7" s="284" t="s">
        <v>110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112</v>
      </c>
      <c r="C8" s="295" t="s">
        <v>113</v>
      </c>
      <c r="D8" s="296" t="s">
        <v>114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115</v>
      </c>
      <c r="C9" s="295" t="s">
        <v>116</v>
      </c>
      <c r="D9" s="296" t="s">
        <v>117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 ht="33.75">
      <c r="A10" s="301"/>
      <c r="B10" s="302"/>
      <c r="C10" s="303" t="s">
        <v>118</v>
      </c>
      <c r="D10" s="304"/>
      <c r="E10" s="304"/>
      <c r="F10" s="304"/>
      <c r="G10" s="305"/>
      <c r="I10" s="306"/>
      <c r="K10" s="306"/>
      <c r="L10" s="307" t="s">
        <v>118</v>
      </c>
      <c r="O10" s="292">
        <v>3</v>
      </c>
    </row>
    <row r="11" spans="1:80">
      <c r="A11" s="301"/>
      <c r="B11" s="302"/>
      <c r="C11" s="303"/>
      <c r="D11" s="304"/>
      <c r="E11" s="304"/>
      <c r="F11" s="304"/>
      <c r="G11" s="305"/>
      <c r="I11" s="306"/>
      <c r="K11" s="306"/>
      <c r="L11" s="307"/>
      <c r="O11" s="292">
        <v>3</v>
      </c>
    </row>
    <row r="12" spans="1:80">
      <c r="A12" s="293">
        <v>3</v>
      </c>
      <c r="B12" s="294" t="s">
        <v>119</v>
      </c>
      <c r="C12" s="295" t="s">
        <v>120</v>
      </c>
      <c r="D12" s="296" t="s">
        <v>117</v>
      </c>
      <c r="E12" s="297">
        <v>1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0</v>
      </c>
      <c r="K12" s="300">
        <f>E12*J12</f>
        <v>0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 ht="22.5">
      <c r="A13" s="301"/>
      <c r="B13" s="302"/>
      <c r="C13" s="303" t="s">
        <v>121</v>
      </c>
      <c r="D13" s="304"/>
      <c r="E13" s="304"/>
      <c r="F13" s="304"/>
      <c r="G13" s="305"/>
      <c r="I13" s="306"/>
      <c r="K13" s="306"/>
      <c r="L13" s="307" t="s">
        <v>121</v>
      </c>
      <c r="O13" s="292">
        <v>3</v>
      </c>
    </row>
    <row r="14" spans="1:80" ht="22.5">
      <c r="A14" s="293">
        <v>4</v>
      </c>
      <c r="B14" s="294" t="s">
        <v>122</v>
      </c>
      <c r="C14" s="295" t="s">
        <v>123</v>
      </c>
      <c r="D14" s="296" t="s">
        <v>117</v>
      </c>
      <c r="E14" s="297">
        <v>1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0</v>
      </c>
      <c r="K14" s="300">
        <f>E14*J14</f>
        <v>0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 ht="22.5">
      <c r="A15" s="301"/>
      <c r="B15" s="302"/>
      <c r="C15" s="303" t="s">
        <v>124</v>
      </c>
      <c r="D15" s="304"/>
      <c r="E15" s="304"/>
      <c r="F15" s="304"/>
      <c r="G15" s="305"/>
      <c r="I15" s="306"/>
      <c r="K15" s="306"/>
      <c r="L15" s="307" t="s">
        <v>124</v>
      </c>
      <c r="O15" s="292">
        <v>3</v>
      </c>
    </row>
    <row r="16" spans="1:80">
      <c r="A16" s="293">
        <v>5</v>
      </c>
      <c r="B16" s="294" t="s">
        <v>125</v>
      </c>
      <c r="C16" s="295" t="s">
        <v>126</v>
      </c>
      <c r="D16" s="296" t="s">
        <v>117</v>
      </c>
      <c r="E16" s="297">
        <v>1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2"/>
      <c r="C17" s="303" t="s">
        <v>127</v>
      </c>
      <c r="D17" s="304"/>
      <c r="E17" s="304"/>
      <c r="F17" s="304"/>
      <c r="G17" s="305"/>
      <c r="I17" s="306"/>
      <c r="K17" s="306"/>
      <c r="L17" s="307" t="s">
        <v>127</v>
      </c>
      <c r="O17" s="292">
        <v>3</v>
      </c>
    </row>
    <row r="18" spans="1:80">
      <c r="A18" s="293">
        <v>6</v>
      </c>
      <c r="B18" s="294" t="s">
        <v>128</v>
      </c>
      <c r="C18" s="295" t="s">
        <v>129</v>
      </c>
      <c r="D18" s="296" t="s">
        <v>117</v>
      </c>
      <c r="E18" s="297">
        <v>1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301"/>
      <c r="B19" s="302"/>
      <c r="C19" s="303" t="s">
        <v>130</v>
      </c>
      <c r="D19" s="304"/>
      <c r="E19" s="304"/>
      <c r="F19" s="304"/>
      <c r="G19" s="305"/>
      <c r="I19" s="306"/>
      <c r="K19" s="306"/>
      <c r="L19" s="307" t="s">
        <v>130</v>
      </c>
      <c r="O19" s="292">
        <v>3</v>
      </c>
    </row>
    <row r="20" spans="1:80" ht="22.5">
      <c r="A20" s="301"/>
      <c r="B20" s="302"/>
      <c r="C20" s="303" t="s">
        <v>131</v>
      </c>
      <c r="D20" s="304"/>
      <c r="E20" s="304"/>
      <c r="F20" s="304"/>
      <c r="G20" s="305"/>
      <c r="I20" s="306"/>
      <c r="K20" s="306"/>
      <c r="L20" s="307" t="s">
        <v>131</v>
      </c>
      <c r="O20" s="292">
        <v>3</v>
      </c>
    </row>
    <row r="21" spans="1:80" ht="22.5">
      <c r="A21" s="293">
        <v>7</v>
      </c>
      <c r="B21" s="294" t="s">
        <v>132</v>
      </c>
      <c r="C21" s="295" t="s">
        <v>133</v>
      </c>
      <c r="D21" s="296" t="s">
        <v>117</v>
      </c>
      <c r="E21" s="297">
        <v>1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301"/>
      <c r="B22" s="302"/>
      <c r="C22" s="303" t="s">
        <v>134</v>
      </c>
      <c r="D22" s="304"/>
      <c r="E22" s="304"/>
      <c r="F22" s="304"/>
      <c r="G22" s="305"/>
      <c r="I22" s="306"/>
      <c r="K22" s="306"/>
      <c r="L22" s="307" t="s">
        <v>134</v>
      </c>
      <c r="O22" s="292">
        <v>3</v>
      </c>
    </row>
    <row r="23" spans="1:80" ht="22.5">
      <c r="A23" s="293">
        <v>8</v>
      </c>
      <c r="B23" s="294" t="s">
        <v>135</v>
      </c>
      <c r="C23" s="295" t="s">
        <v>136</v>
      </c>
      <c r="D23" s="296" t="s">
        <v>117</v>
      </c>
      <c r="E23" s="297">
        <v>1</v>
      </c>
      <c r="F23" s="297">
        <v>0</v>
      </c>
      <c r="G23" s="298">
        <f>E23*F23</f>
        <v>0</v>
      </c>
      <c r="H23" s="299">
        <v>0</v>
      </c>
      <c r="I23" s="300">
        <f>E23*H23</f>
        <v>0</v>
      </c>
      <c r="J23" s="299">
        <v>0</v>
      </c>
      <c r="K23" s="300">
        <f>E23*J23</f>
        <v>0</v>
      </c>
      <c r="O23" s="292">
        <v>2</v>
      </c>
      <c r="AA23" s="261">
        <v>1</v>
      </c>
      <c r="AB23" s="261">
        <v>1</v>
      </c>
      <c r="AC23" s="261">
        <v>1</v>
      </c>
      <c r="AZ23" s="261">
        <v>1</v>
      </c>
      <c r="BA23" s="261">
        <f>IF(AZ23=1,G23,0)</f>
        <v>0</v>
      </c>
      <c r="BB23" s="261">
        <f>IF(AZ23=2,G23,0)</f>
        <v>0</v>
      </c>
      <c r="BC23" s="261">
        <f>IF(AZ23=3,G23,0)</f>
        <v>0</v>
      </c>
      <c r="BD23" s="261">
        <f>IF(AZ23=4,G23,0)</f>
        <v>0</v>
      </c>
      <c r="BE23" s="261">
        <f>IF(AZ23=5,G23,0)</f>
        <v>0</v>
      </c>
      <c r="CA23" s="292">
        <v>1</v>
      </c>
      <c r="CB23" s="292">
        <v>1</v>
      </c>
    </row>
    <row r="24" spans="1:80">
      <c r="A24" s="293">
        <v>9</v>
      </c>
      <c r="B24" s="294" t="s">
        <v>137</v>
      </c>
      <c r="C24" s="295" t="s">
        <v>138</v>
      </c>
      <c r="D24" s="296" t="s">
        <v>117</v>
      </c>
      <c r="E24" s="297">
        <v>1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>
      <c r="A25" s="301"/>
      <c r="B25" s="302"/>
      <c r="C25" s="303"/>
      <c r="D25" s="304"/>
      <c r="E25" s="304"/>
      <c r="F25" s="304"/>
      <c r="G25" s="305"/>
      <c r="I25" s="306"/>
      <c r="K25" s="306"/>
      <c r="L25" s="307"/>
      <c r="O25" s="292">
        <v>3</v>
      </c>
    </row>
    <row r="26" spans="1:80" ht="22.5">
      <c r="A26" s="293">
        <v>10</v>
      </c>
      <c r="B26" s="294" t="s">
        <v>139</v>
      </c>
      <c r="C26" s="295" t="s">
        <v>140</v>
      </c>
      <c r="D26" s="296" t="s">
        <v>117</v>
      </c>
      <c r="E26" s="297">
        <v>1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 ht="22.5">
      <c r="A27" s="301"/>
      <c r="B27" s="302"/>
      <c r="C27" s="303" t="s">
        <v>141</v>
      </c>
      <c r="D27" s="304"/>
      <c r="E27" s="304"/>
      <c r="F27" s="304"/>
      <c r="G27" s="305"/>
      <c r="I27" s="306"/>
      <c r="K27" s="306"/>
      <c r="L27" s="307" t="s">
        <v>141</v>
      </c>
      <c r="O27" s="292">
        <v>3</v>
      </c>
    </row>
    <row r="28" spans="1:80" ht="22.5">
      <c r="A28" s="293">
        <v>11</v>
      </c>
      <c r="B28" s="294" t="s">
        <v>142</v>
      </c>
      <c r="C28" s="295" t="s">
        <v>143</v>
      </c>
      <c r="D28" s="296" t="s">
        <v>98</v>
      </c>
      <c r="E28" s="297">
        <v>1</v>
      </c>
      <c r="F28" s="297">
        <v>0</v>
      </c>
      <c r="G28" s="298">
        <f>E28*F28</f>
        <v>0</v>
      </c>
      <c r="H28" s="299">
        <v>0.01</v>
      </c>
      <c r="I28" s="300">
        <f>E28*H28</f>
        <v>0.01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301"/>
      <c r="B29" s="302"/>
      <c r="C29" s="303" t="s">
        <v>144</v>
      </c>
      <c r="D29" s="304"/>
      <c r="E29" s="304"/>
      <c r="F29" s="304"/>
      <c r="G29" s="305"/>
      <c r="I29" s="306"/>
      <c r="K29" s="306"/>
      <c r="L29" s="307" t="s">
        <v>144</v>
      </c>
      <c r="O29" s="292">
        <v>3</v>
      </c>
    </row>
    <row r="30" spans="1:80">
      <c r="A30" s="316"/>
      <c r="B30" s="317" t="s">
        <v>99</v>
      </c>
      <c r="C30" s="318" t="s">
        <v>111</v>
      </c>
      <c r="D30" s="319"/>
      <c r="E30" s="320"/>
      <c r="F30" s="321"/>
      <c r="G30" s="322">
        <f>SUM(G7:G29)</f>
        <v>0</v>
      </c>
      <c r="H30" s="323"/>
      <c r="I30" s="324">
        <f>SUM(I7:I29)</f>
        <v>0.01</v>
      </c>
      <c r="J30" s="323"/>
      <c r="K30" s="324">
        <f>SUM(K7:K29)</f>
        <v>0</v>
      </c>
      <c r="O30" s="292">
        <v>4</v>
      </c>
      <c r="BA30" s="325">
        <f>SUM(BA7:BA29)</f>
        <v>0</v>
      </c>
      <c r="BB30" s="325">
        <f>SUM(BB7:BB29)</f>
        <v>0</v>
      </c>
      <c r="BC30" s="325">
        <f>SUM(BC7:BC29)</f>
        <v>0</v>
      </c>
      <c r="BD30" s="325">
        <f>SUM(BD7:BD29)</f>
        <v>0</v>
      </c>
      <c r="BE30" s="325">
        <f>SUM(BE7:BE29)</f>
        <v>0</v>
      </c>
    </row>
    <row r="31" spans="1:80">
      <c r="A31" s="282" t="s">
        <v>97</v>
      </c>
      <c r="B31" s="283" t="s">
        <v>145</v>
      </c>
      <c r="C31" s="284" t="s">
        <v>146</v>
      </c>
      <c r="D31" s="285"/>
      <c r="E31" s="286"/>
      <c r="F31" s="286"/>
      <c r="G31" s="287"/>
      <c r="H31" s="288"/>
      <c r="I31" s="289"/>
      <c r="J31" s="290"/>
      <c r="K31" s="291"/>
      <c r="O31" s="292">
        <v>1</v>
      </c>
    </row>
    <row r="32" spans="1:80" ht="22.5">
      <c r="A32" s="293">
        <v>12</v>
      </c>
      <c r="B32" s="294" t="s">
        <v>148</v>
      </c>
      <c r="C32" s="295" t="s">
        <v>149</v>
      </c>
      <c r="D32" s="296" t="s">
        <v>117</v>
      </c>
      <c r="E32" s="297">
        <v>1</v>
      </c>
      <c r="F32" s="297">
        <v>0</v>
      </c>
      <c r="G32" s="298">
        <f>E32*F32</f>
        <v>0</v>
      </c>
      <c r="H32" s="299">
        <v>0</v>
      </c>
      <c r="I32" s="300">
        <f>E32*H32</f>
        <v>0</v>
      </c>
      <c r="J32" s="299">
        <v>0</v>
      </c>
      <c r="K32" s="300">
        <f>E32*J32</f>
        <v>0</v>
      </c>
      <c r="O32" s="292">
        <v>2</v>
      </c>
      <c r="AA32" s="261">
        <v>1</v>
      </c>
      <c r="AB32" s="261">
        <v>1</v>
      </c>
      <c r="AC32" s="261">
        <v>1</v>
      </c>
      <c r="AZ32" s="261">
        <v>1</v>
      </c>
      <c r="BA32" s="261">
        <f>IF(AZ32=1,G32,0)</f>
        <v>0</v>
      </c>
      <c r="BB32" s="261">
        <f>IF(AZ32=2,G32,0)</f>
        <v>0</v>
      </c>
      <c r="BC32" s="261">
        <f>IF(AZ32=3,G32,0)</f>
        <v>0</v>
      </c>
      <c r="BD32" s="261">
        <f>IF(AZ32=4,G32,0)</f>
        <v>0</v>
      </c>
      <c r="BE32" s="261">
        <f>IF(AZ32=5,G32,0)</f>
        <v>0</v>
      </c>
      <c r="CA32" s="292">
        <v>1</v>
      </c>
      <c r="CB32" s="292">
        <v>1</v>
      </c>
    </row>
    <row r="33" spans="1:80">
      <c r="A33" s="301"/>
      <c r="B33" s="302"/>
      <c r="C33" s="303" t="s">
        <v>150</v>
      </c>
      <c r="D33" s="304"/>
      <c r="E33" s="304"/>
      <c r="F33" s="304"/>
      <c r="G33" s="305"/>
      <c r="I33" s="306"/>
      <c r="K33" s="306"/>
      <c r="L33" s="307" t="s">
        <v>150</v>
      </c>
      <c r="O33" s="292">
        <v>3</v>
      </c>
    </row>
    <row r="34" spans="1:80">
      <c r="A34" s="301"/>
      <c r="B34" s="302"/>
      <c r="C34" s="303" t="s">
        <v>151</v>
      </c>
      <c r="D34" s="304"/>
      <c r="E34" s="304"/>
      <c r="F34" s="304"/>
      <c r="G34" s="305"/>
      <c r="I34" s="306"/>
      <c r="K34" s="306"/>
      <c r="L34" s="307" t="s">
        <v>151</v>
      </c>
      <c r="O34" s="292">
        <v>3</v>
      </c>
    </row>
    <row r="35" spans="1:80" ht="22.5">
      <c r="A35" s="293">
        <v>13</v>
      </c>
      <c r="B35" s="294" t="s">
        <v>152</v>
      </c>
      <c r="C35" s="295" t="s">
        <v>153</v>
      </c>
      <c r="D35" s="296" t="s">
        <v>117</v>
      </c>
      <c r="E35" s="297">
        <v>1</v>
      </c>
      <c r="F35" s="297">
        <v>0</v>
      </c>
      <c r="G35" s="298">
        <f>E35*F35</f>
        <v>0</v>
      </c>
      <c r="H35" s="299">
        <v>0</v>
      </c>
      <c r="I35" s="300">
        <f>E35*H35</f>
        <v>0</v>
      </c>
      <c r="J35" s="299">
        <v>0</v>
      </c>
      <c r="K35" s="300">
        <f>E35*J35</f>
        <v>0</v>
      </c>
      <c r="O35" s="292">
        <v>2</v>
      </c>
      <c r="AA35" s="261">
        <v>1</v>
      </c>
      <c r="AB35" s="261">
        <v>1</v>
      </c>
      <c r="AC35" s="261">
        <v>1</v>
      </c>
      <c r="AZ35" s="261">
        <v>1</v>
      </c>
      <c r="BA35" s="261">
        <f>IF(AZ35=1,G35,0)</f>
        <v>0</v>
      </c>
      <c r="BB35" s="261">
        <f>IF(AZ35=2,G35,0)</f>
        <v>0</v>
      </c>
      <c r="BC35" s="261">
        <f>IF(AZ35=3,G35,0)</f>
        <v>0</v>
      </c>
      <c r="BD35" s="261">
        <f>IF(AZ35=4,G35,0)</f>
        <v>0</v>
      </c>
      <c r="BE35" s="261">
        <f>IF(AZ35=5,G35,0)</f>
        <v>0</v>
      </c>
      <c r="CA35" s="292">
        <v>1</v>
      </c>
      <c r="CB35" s="292">
        <v>1</v>
      </c>
    </row>
    <row r="36" spans="1:80">
      <c r="A36" s="301"/>
      <c r="B36" s="302"/>
      <c r="C36" s="303" t="s">
        <v>154</v>
      </c>
      <c r="D36" s="304"/>
      <c r="E36" s="304"/>
      <c r="F36" s="304"/>
      <c r="G36" s="305"/>
      <c r="I36" s="306"/>
      <c r="K36" s="306"/>
      <c r="L36" s="307" t="s">
        <v>154</v>
      </c>
      <c r="O36" s="292">
        <v>3</v>
      </c>
    </row>
    <row r="37" spans="1:80">
      <c r="A37" s="316"/>
      <c r="B37" s="317" t="s">
        <v>99</v>
      </c>
      <c r="C37" s="318" t="s">
        <v>147</v>
      </c>
      <c r="D37" s="319"/>
      <c r="E37" s="320"/>
      <c r="F37" s="321"/>
      <c r="G37" s="322">
        <f>SUM(G31:G36)</f>
        <v>0</v>
      </c>
      <c r="H37" s="323"/>
      <c r="I37" s="324">
        <f>SUM(I31:I36)</f>
        <v>0</v>
      </c>
      <c r="J37" s="323"/>
      <c r="K37" s="324">
        <f>SUM(K31:K36)</f>
        <v>0</v>
      </c>
      <c r="O37" s="292">
        <v>4</v>
      </c>
      <c r="BA37" s="325">
        <f>SUM(BA31:BA36)</f>
        <v>0</v>
      </c>
      <c r="BB37" s="325">
        <f>SUM(BB31:BB36)</f>
        <v>0</v>
      </c>
      <c r="BC37" s="325">
        <f>SUM(BC31:BC36)</f>
        <v>0</v>
      </c>
      <c r="BD37" s="325">
        <f>SUM(BD31:BD36)</f>
        <v>0</v>
      </c>
      <c r="BE37" s="325">
        <f>SUM(BE31:BE36)</f>
        <v>0</v>
      </c>
    </row>
    <row r="38" spans="1:80">
      <c r="E38" s="261"/>
    </row>
    <row r="39" spans="1:80">
      <c r="E39" s="261"/>
    </row>
    <row r="40" spans="1:80">
      <c r="E40" s="261"/>
    </row>
    <row r="41" spans="1:80">
      <c r="E41" s="261"/>
    </row>
    <row r="42" spans="1:80">
      <c r="E42" s="261"/>
    </row>
    <row r="43" spans="1:80">
      <c r="E43" s="261"/>
    </row>
    <row r="44" spans="1:80">
      <c r="E44" s="261"/>
    </row>
    <row r="45" spans="1:80">
      <c r="E45" s="261"/>
    </row>
    <row r="46" spans="1:80">
      <c r="E46" s="261"/>
    </row>
    <row r="47" spans="1:80">
      <c r="E47" s="261"/>
    </row>
    <row r="48" spans="1:80">
      <c r="E48" s="261"/>
    </row>
    <row r="49" spans="1:7">
      <c r="E49" s="261"/>
    </row>
    <row r="50" spans="1:7">
      <c r="E50" s="261"/>
    </row>
    <row r="51" spans="1:7">
      <c r="E51" s="261"/>
    </row>
    <row r="52" spans="1:7">
      <c r="E52" s="261"/>
    </row>
    <row r="53" spans="1:7">
      <c r="E53" s="261"/>
    </row>
    <row r="54" spans="1:7">
      <c r="E54" s="261"/>
    </row>
    <row r="55" spans="1:7">
      <c r="E55" s="261"/>
    </row>
    <row r="56" spans="1:7">
      <c r="E56" s="261"/>
    </row>
    <row r="57" spans="1:7">
      <c r="E57" s="261"/>
    </row>
    <row r="58" spans="1:7">
      <c r="E58" s="261"/>
    </row>
    <row r="59" spans="1:7">
      <c r="E59" s="261"/>
    </row>
    <row r="60" spans="1:7">
      <c r="E60" s="261"/>
    </row>
    <row r="61" spans="1:7">
      <c r="A61" s="315"/>
      <c r="B61" s="315"/>
      <c r="C61" s="315"/>
      <c r="D61" s="315"/>
      <c r="E61" s="315"/>
      <c r="F61" s="315"/>
      <c r="G61" s="315"/>
    </row>
    <row r="62" spans="1:7">
      <c r="A62" s="315"/>
      <c r="B62" s="315"/>
      <c r="C62" s="315"/>
      <c r="D62" s="315"/>
      <c r="E62" s="315"/>
      <c r="F62" s="315"/>
      <c r="G62" s="315"/>
    </row>
    <row r="63" spans="1:7">
      <c r="A63" s="315"/>
      <c r="B63" s="315"/>
      <c r="C63" s="315"/>
      <c r="D63" s="315"/>
      <c r="E63" s="315"/>
      <c r="F63" s="315"/>
      <c r="G63" s="315"/>
    </row>
    <row r="64" spans="1:7">
      <c r="A64" s="315"/>
      <c r="B64" s="315"/>
      <c r="C64" s="315"/>
      <c r="D64" s="315"/>
      <c r="E64" s="315"/>
      <c r="F64" s="315"/>
      <c r="G64" s="315"/>
    </row>
    <row r="65" spans="5:5">
      <c r="E65" s="261"/>
    </row>
    <row r="66" spans="5:5">
      <c r="E66" s="261"/>
    </row>
    <row r="67" spans="5:5">
      <c r="E67" s="261"/>
    </row>
    <row r="68" spans="5:5">
      <c r="E68" s="261"/>
    </row>
    <row r="69" spans="5:5">
      <c r="E69" s="261"/>
    </row>
    <row r="70" spans="5:5">
      <c r="E70" s="261"/>
    </row>
    <row r="71" spans="5:5">
      <c r="E71" s="261"/>
    </row>
    <row r="72" spans="5:5">
      <c r="E72" s="261"/>
    </row>
    <row r="73" spans="5:5">
      <c r="E73" s="261"/>
    </row>
    <row r="74" spans="5:5">
      <c r="E74" s="261"/>
    </row>
    <row r="75" spans="5:5">
      <c r="E75" s="261"/>
    </row>
    <row r="76" spans="5:5">
      <c r="E76" s="261"/>
    </row>
    <row r="77" spans="5:5">
      <c r="E77" s="261"/>
    </row>
    <row r="78" spans="5:5">
      <c r="E78" s="261"/>
    </row>
    <row r="79" spans="5:5">
      <c r="E79" s="261"/>
    </row>
    <row r="80" spans="5:5">
      <c r="E80" s="261"/>
    </row>
    <row r="81" spans="1:5">
      <c r="E81" s="261"/>
    </row>
    <row r="82" spans="1:5">
      <c r="E82" s="261"/>
    </row>
    <row r="83" spans="1:5">
      <c r="E83" s="261"/>
    </row>
    <row r="84" spans="1:5">
      <c r="E84" s="261"/>
    </row>
    <row r="85" spans="1:5">
      <c r="E85" s="261"/>
    </row>
    <row r="86" spans="1:5">
      <c r="E86" s="261"/>
    </row>
    <row r="87" spans="1:5">
      <c r="E87" s="261"/>
    </row>
    <row r="88" spans="1:5">
      <c r="E88" s="261"/>
    </row>
    <row r="89" spans="1:5">
      <c r="E89" s="261"/>
    </row>
    <row r="90" spans="1:5">
      <c r="E90" s="261"/>
    </row>
    <row r="91" spans="1:5">
      <c r="E91" s="261"/>
    </row>
    <row r="92" spans="1:5">
      <c r="E92" s="261"/>
    </row>
    <row r="93" spans="1:5">
      <c r="E93" s="261"/>
    </row>
    <row r="94" spans="1:5">
      <c r="E94" s="261"/>
    </row>
    <row r="95" spans="1:5">
      <c r="E95" s="261"/>
    </row>
    <row r="96" spans="1:5">
      <c r="A96" s="326"/>
      <c r="B96" s="326"/>
    </row>
    <row r="97" spans="1:7">
      <c r="A97" s="315"/>
      <c r="B97" s="315"/>
      <c r="C97" s="327"/>
      <c r="D97" s="327"/>
      <c r="E97" s="328"/>
      <c r="F97" s="327"/>
      <c r="G97" s="329"/>
    </row>
    <row r="98" spans="1:7">
      <c r="A98" s="330"/>
      <c r="B98" s="330"/>
      <c r="C98" s="315"/>
      <c r="D98" s="315"/>
      <c r="E98" s="331"/>
      <c r="F98" s="315"/>
      <c r="G98" s="315"/>
    </row>
    <row r="99" spans="1:7">
      <c r="A99" s="315"/>
      <c r="B99" s="315"/>
      <c r="C99" s="315"/>
      <c r="D99" s="315"/>
      <c r="E99" s="331"/>
      <c r="F99" s="315"/>
      <c r="G99" s="315"/>
    </row>
    <row r="100" spans="1:7">
      <c r="A100" s="315"/>
      <c r="B100" s="315"/>
      <c r="C100" s="315"/>
      <c r="D100" s="315"/>
      <c r="E100" s="331"/>
      <c r="F100" s="315"/>
      <c r="G100" s="315"/>
    </row>
    <row r="101" spans="1:7">
      <c r="A101" s="315"/>
      <c r="B101" s="315"/>
      <c r="C101" s="315"/>
      <c r="D101" s="315"/>
      <c r="E101" s="331"/>
      <c r="F101" s="315"/>
      <c r="G101" s="315"/>
    </row>
    <row r="102" spans="1:7">
      <c r="A102" s="315"/>
      <c r="B102" s="315"/>
      <c r="C102" s="315"/>
      <c r="D102" s="315"/>
      <c r="E102" s="331"/>
      <c r="F102" s="315"/>
      <c r="G102" s="315"/>
    </row>
    <row r="103" spans="1:7">
      <c r="A103" s="315"/>
      <c r="B103" s="315"/>
      <c r="C103" s="315"/>
      <c r="D103" s="315"/>
      <c r="E103" s="331"/>
      <c r="F103" s="315"/>
      <c r="G103" s="315"/>
    </row>
    <row r="104" spans="1:7">
      <c r="A104" s="315"/>
      <c r="B104" s="315"/>
      <c r="C104" s="315"/>
      <c r="D104" s="315"/>
      <c r="E104" s="331"/>
      <c r="F104" s="315"/>
      <c r="G104" s="315"/>
    </row>
    <row r="105" spans="1:7">
      <c r="A105" s="315"/>
      <c r="B105" s="315"/>
      <c r="C105" s="315"/>
      <c r="D105" s="315"/>
      <c r="E105" s="331"/>
      <c r="F105" s="315"/>
      <c r="G105" s="315"/>
    </row>
    <row r="106" spans="1:7">
      <c r="A106" s="315"/>
      <c r="B106" s="315"/>
      <c r="C106" s="315"/>
      <c r="D106" s="315"/>
      <c r="E106" s="331"/>
      <c r="F106" s="315"/>
      <c r="G106" s="315"/>
    </row>
    <row r="107" spans="1:7">
      <c r="A107" s="315"/>
      <c r="B107" s="315"/>
      <c r="C107" s="315"/>
      <c r="D107" s="315"/>
      <c r="E107" s="331"/>
      <c r="F107" s="315"/>
      <c r="G107" s="315"/>
    </row>
    <row r="108" spans="1:7">
      <c r="A108" s="315"/>
      <c r="B108" s="315"/>
      <c r="C108" s="315"/>
      <c r="D108" s="315"/>
      <c r="E108" s="331"/>
      <c r="F108" s="315"/>
      <c r="G108" s="315"/>
    </row>
    <row r="109" spans="1:7">
      <c r="A109" s="315"/>
      <c r="B109" s="315"/>
      <c r="C109" s="315"/>
      <c r="D109" s="315"/>
      <c r="E109" s="331"/>
      <c r="F109" s="315"/>
      <c r="G109" s="315"/>
    </row>
    <row r="110" spans="1:7">
      <c r="A110" s="315"/>
      <c r="B110" s="315"/>
      <c r="C110" s="315"/>
      <c r="D110" s="315"/>
      <c r="E110" s="331"/>
      <c r="F110" s="315"/>
      <c r="G110" s="315"/>
    </row>
  </sheetData>
  <mergeCells count="18">
    <mergeCell ref="C29:G29"/>
    <mergeCell ref="C33:G33"/>
    <mergeCell ref="C34:G34"/>
    <mergeCell ref="C36:G36"/>
    <mergeCell ref="C17:G17"/>
    <mergeCell ref="C19:G19"/>
    <mergeCell ref="C20:G20"/>
    <mergeCell ref="C22:G22"/>
    <mergeCell ref="C25:G25"/>
    <mergeCell ref="C27:G27"/>
    <mergeCell ref="A1:G1"/>
    <mergeCell ref="A3:B3"/>
    <mergeCell ref="A4:B4"/>
    <mergeCell ref="E4:G4"/>
    <mergeCell ref="C10:G10"/>
    <mergeCell ref="C11:G11"/>
    <mergeCell ref="C13:G13"/>
    <mergeCell ref="C15:G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167</v>
      </c>
      <c r="E2" s="106"/>
      <c r="F2" s="107" t="s">
        <v>33</v>
      </c>
      <c r="G2" s="108" t="s">
        <v>169</v>
      </c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166</v>
      </c>
      <c r="B5" s="118"/>
      <c r="C5" s="119" t="s">
        <v>167</v>
      </c>
      <c r="D5" s="120"/>
      <c r="E5" s="118"/>
      <c r="F5" s="113" t="s">
        <v>36</v>
      </c>
      <c r="G5" s="114" t="s">
        <v>170</v>
      </c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164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163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01 38-2019 Rek'!E28</f>
        <v>0</v>
      </c>
      <c r="D15" s="160" t="str">
        <f>'SO 01 38-2019 Rek'!A33</f>
        <v>Ztížené výrobní podmínky</v>
      </c>
      <c r="E15" s="161"/>
      <c r="F15" s="162"/>
      <c r="G15" s="159">
        <f>'SO 01 38-2019 Rek'!I33</f>
        <v>0</v>
      </c>
    </row>
    <row r="16" spans="1:57" ht="15.95" customHeight="1">
      <c r="A16" s="157" t="s">
        <v>52</v>
      </c>
      <c r="B16" s="158" t="s">
        <v>53</v>
      </c>
      <c r="C16" s="159">
        <f>'SO 01 38-2019 Rek'!F28</f>
        <v>0</v>
      </c>
      <c r="D16" s="109" t="str">
        <f>'SO 01 38-2019 Rek'!A34</f>
        <v>Oborová přirážka</v>
      </c>
      <c r="E16" s="163"/>
      <c r="F16" s="164"/>
      <c r="G16" s="159">
        <f>'SO 01 38-2019 Rek'!I34</f>
        <v>0</v>
      </c>
    </row>
    <row r="17" spans="1:7" ht="15.95" customHeight="1">
      <c r="A17" s="157" t="s">
        <v>54</v>
      </c>
      <c r="B17" s="158" t="s">
        <v>55</v>
      </c>
      <c r="C17" s="159">
        <f>'SO 01 38-2019 Rek'!H28</f>
        <v>0</v>
      </c>
      <c r="D17" s="109" t="str">
        <f>'SO 01 38-2019 Rek'!A35</f>
        <v>Přesun stavebních kapacit</v>
      </c>
      <c r="E17" s="163"/>
      <c r="F17" s="164"/>
      <c r="G17" s="159">
        <f>'SO 01 38-2019 Rek'!I35</f>
        <v>0</v>
      </c>
    </row>
    <row r="18" spans="1:7" ht="15.95" customHeight="1">
      <c r="A18" s="165" t="s">
        <v>56</v>
      </c>
      <c r="B18" s="166" t="s">
        <v>57</v>
      </c>
      <c r="C18" s="159">
        <f>'SO 01 38-2019 Rek'!G28</f>
        <v>0</v>
      </c>
      <c r="D18" s="109" t="str">
        <f>'SO 01 38-2019 Rek'!A36</f>
        <v>Mimostaveništní doprava</v>
      </c>
      <c r="E18" s="163"/>
      <c r="F18" s="164"/>
      <c r="G18" s="159">
        <f>'SO 01 38-2019 Rek'!I36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01 38-2019 Rek'!A37</f>
        <v>Zařízení staveniště</v>
      </c>
      <c r="E19" s="163"/>
      <c r="F19" s="164"/>
      <c r="G19" s="159">
        <f>'SO 01 38-2019 Rek'!I37</f>
        <v>0</v>
      </c>
    </row>
    <row r="20" spans="1:7" ht="15.95" customHeight="1">
      <c r="A20" s="167"/>
      <c r="B20" s="158"/>
      <c r="C20" s="159"/>
      <c r="D20" s="109" t="str">
        <f>'SO 01 38-2019 Rek'!A38</f>
        <v>Provoz investora</v>
      </c>
      <c r="E20" s="163"/>
      <c r="F20" s="164"/>
      <c r="G20" s="159">
        <f>'SO 01 38-2019 Rek'!I38</f>
        <v>0</v>
      </c>
    </row>
    <row r="21" spans="1:7" ht="15.95" customHeight="1">
      <c r="A21" s="167" t="s">
        <v>29</v>
      </c>
      <c r="B21" s="158"/>
      <c r="C21" s="159">
        <f>'SO 01 38-2019 Rek'!I28</f>
        <v>0</v>
      </c>
      <c r="D21" s="109" t="str">
        <f>'SO 01 38-2019 Rek'!A39</f>
        <v>Kompletační činnost (IČD)</v>
      </c>
      <c r="E21" s="163"/>
      <c r="F21" s="164"/>
      <c r="G21" s="159">
        <f>'SO 01 38-2019 Rek'!I39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01 38-2019 Rek'!H41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92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168</v>
      </c>
      <c r="D2" s="216"/>
      <c r="E2" s="217"/>
      <c r="F2" s="216"/>
      <c r="G2" s="218" t="s">
        <v>167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01 38-2019 Pol'!B7</f>
        <v>11</v>
      </c>
      <c r="B7" s="70" t="str">
        <f>'SO 01 38-2019 Pol'!C7</f>
        <v>Přípravné a přidružené práce</v>
      </c>
      <c r="D7" s="230"/>
      <c r="E7" s="333">
        <f>'SO 01 38-2019 Pol'!BA13</f>
        <v>0</v>
      </c>
      <c r="F7" s="334">
        <f>'SO 01 38-2019 Pol'!BB13</f>
        <v>0</v>
      </c>
      <c r="G7" s="334">
        <f>'SO 01 38-2019 Pol'!BC13</f>
        <v>0</v>
      </c>
      <c r="H7" s="334">
        <f>'SO 01 38-2019 Pol'!BD13</f>
        <v>0</v>
      </c>
      <c r="I7" s="335">
        <f>'SO 01 38-2019 Pol'!BE13</f>
        <v>0</v>
      </c>
    </row>
    <row r="8" spans="1:9" s="137" customFormat="1">
      <c r="A8" s="332" t="str">
        <f>'SO 01 38-2019 Pol'!B14</f>
        <v>12</v>
      </c>
      <c r="B8" s="70" t="str">
        <f>'SO 01 38-2019 Pol'!C14</f>
        <v>Odkopávky a prokopávky</v>
      </c>
      <c r="D8" s="230"/>
      <c r="E8" s="333">
        <f>'SO 01 38-2019 Pol'!BA20</f>
        <v>0</v>
      </c>
      <c r="F8" s="334">
        <f>'SO 01 38-2019 Pol'!BB20</f>
        <v>0</v>
      </c>
      <c r="G8" s="334">
        <f>'SO 01 38-2019 Pol'!BC20</f>
        <v>0</v>
      </c>
      <c r="H8" s="334">
        <f>'SO 01 38-2019 Pol'!BD20</f>
        <v>0</v>
      </c>
      <c r="I8" s="335">
        <f>'SO 01 38-2019 Pol'!BE20</f>
        <v>0</v>
      </c>
    </row>
    <row r="9" spans="1:9" s="137" customFormat="1">
      <c r="A9" s="332" t="str">
        <f>'SO 01 38-2019 Pol'!B21</f>
        <v>13</v>
      </c>
      <c r="B9" s="70" t="str">
        <f>'SO 01 38-2019 Pol'!C21</f>
        <v>Hloubené vykopávky</v>
      </c>
      <c r="D9" s="230"/>
      <c r="E9" s="333">
        <f>'SO 01 38-2019 Pol'!BA49</f>
        <v>0</v>
      </c>
      <c r="F9" s="334">
        <f>'SO 01 38-2019 Pol'!BB49</f>
        <v>0</v>
      </c>
      <c r="G9" s="334">
        <f>'SO 01 38-2019 Pol'!BC49</f>
        <v>0</v>
      </c>
      <c r="H9" s="334">
        <f>'SO 01 38-2019 Pol'!BD49</f>
        <v>0</v>
      </c>
      <c r="I9" s="335">
        <f>'SO 01 38-2019 Pol'!BE49</f>
        <v>0</v>
      </c>
    </row>
    <row r="10" spans="1:9" s="137" customFormat="1">
      <c r="A10" s="332" t="str">
        <f>'SO 01 38-2019 Pol'!B50</f>
        <v>16</v>
      </c>
      <c r="B10" s="70" t="str">
        <f>'SO 01 38-2019 Pol'!C50</f>
        <v>Přemístění výkopku</v>
      </c>
      <c r="D10" s="230"/>
      <c r="E10" s="333">
        <f>'SO 01 38-2019 Pol'!BA56</f>
        <v>0</v>
      </c>
      <c r="F10" s="334">
        <f>'SO 01 38-2019 Pol'!BB56</f>
        <v>0</v>
      </c>
      <c r="G10" s="334">
        <f>'SO 01 38-2019 Pol'!BC56</f>
        <v>0</v>
      </c>
      <c r="H10" s="334">
        <f>'SO 01 38-2019 Pol'!BD56</f>
        <v>0</v>
      </c>
      <c r="I10" s="335">
        <f>'SO 01 38-2019 Pol'!BE56</f>
        <v>0</v>
      </c>
    </row>
    <row r="11" spans="1:9" s="137" customFormat="1">
      <c r="A11" s="332" t="str">
        <f>'SO 01 38-2019 Pol'!B57</f>
        <v>17</v>
      </c>
      <c r="B11" s="70" t="str">
        <f>'SO 01 38-2019 Pol'!C57</f>
        <v>Konstrukce ze zemin</v>
      </c>
      <c r="D11" s="230"/>
      <c r="E11" s="333">
        <f>'SO 01 38-2019 Pol'!BA67</f>
        <v>0</v>
      </c>
      <c r="F11" s="334">
        <f>'SO 01 38-2019 Pol'!BB67</f>
        <v>0</v>
      </c>
      <c r="G11" s="334">
        <f>'SO 01 38-2019 Pol'!BC67</f>
        <v>0</v>
      </c>
      <c r="H11" s="334">
        <f>'SO 01 38-2019 Pol'!BD67</f>
        <v>0</v>
      </c>
      <c r="I11" s="335">
        <f>'SO 01 38-2019 Pol'!BE67</f>
        <v>0</v>
      </c>
    </row>
    <row r="12" spans="1:9" s="137" customFormat="1">
      <c r="A12" s="332" t="str">
        <f>'SO 01 38-2019 Pol'!B68</f>
        <v>18</v>
      </c>
      <c r="B12" s="70" t="str">
        <f>'SO 01 38-2019 Pol'!C68</f>
        <v>Povrchové úpravy terénu</v>
      </c>
      <c r="D12" s="230"/>
      <c r="E12" s="333">
        <f>'SO 01 38-2019 Pol'!BA78</f>
        <v>0</v>
      </c>
      <c r="F12" s="334">
        <f>'SO 01 38-2019 Pol'!BB78</f>
        <v>0</v>
      </c>
      <c r="G12" s="334">
        <f>'SO 01 38-2019 Pol'!BC78</f>
        <v>0</v>
      </c>
      <c r="H12" s="334">
        <f>'SO 01 38-2019 Pol'!BD78</f>
        <v>0</v>
      </c>
      <c r="I12" s="335">
        <f>'SO 01 38-2019 Pol'!BE78</f>
        <v>0</v>
      </c>
    </row>
    <row r="13" spans="1:9" s="137" customFormat="1">
      <c r="A13" s="332" t="str">
        <f>'SO 01 38-2019 Pol'!B79</f>
        <v>19</v>
      </c>
      <c r="B13" s="70" t="str">
        <f>'SO 01 38-2019 Pol'!C79</f>
        <v>Hloubení pro podzemní stěny a doly</v>
      </c>
      <c r="D13" s="230"/>
      <c r="E13" s="333">
        <f>'SO 01 38-2019 Pol'!BA81</f>
        <v>0</v>
      </c>
      <c r="F13" s="334">
        <f>'SO 01 38-2019 Pol'!BB81</f>
        <v>0</v>
      </c>
      <c r="G13" s="334">
        <f>'SO 01 38-2019 Pol'!BC81</f>
        <v>0</v>
      </c>
      <c r="H13" s="334">
        <f>'SO 01 38-2019 Pol'!BD81</f>
        <v>0</v>
      </c>
      <c r="I13" s="335">
        <f>'SO 01 38-2019 Pol'!BE81</f>
        <v>0</v>
      </c>
    </row>
    <row r="14" spans="1:9" s="137" customFormat="1">
      <c r="A14" s="332" t="str">
        <f>'SO 01 38-2019 Pol'!B82</f>
        <v>21</v>
      </c>
      <c r="B14" s="70" t="str">
        <f>'SO 01 38-2019 Pol'!C82</f>
        <v>Úprava podloží a základ.spáry</v>
      </c>
      <c r="D14" s="230"/>
      <c r="E14" s="333">
        <f>'SO 01 38-2019 Pol'!BA86</f>
        <v>0</v>
      </c>
      <c r="F14" s="334">
        <f>'SO 01 38-2019 Pol'!BB86</f>
        <v>0</v>
      </c>
      <c r="G14" s="334">
        <f>'SO 01 38-2019 Pol'!BC86</f>
        <v>0</v>
      </c>
      <c r="H14" s="334">
        <f>'SO 01 38-2019 Pol'!BD86</f>
        <v>0</v>
      </c>
      <c r="I14" s="335">
        <f>'SO 01 38-2019 Pol'!BE86</f>
        <v>0</v>
      </c>
    </row>
    <row r="15" spans="1:9" s="137" customFormat="1">
      <c r="A15" s="332" t="str">
        <f>'SO 01 38-2019 Pol'!B87</f>
        <v>27</v>
      </c>
      <c r="B15" s="70" t="str">
        <f>'SO 01 38-2019 Pol'!C87</f>
        <v>Základy</v>
      </c>
      <c r="D15" s="230"/>
      <c r="E15" s="333">
        <f>'SO 01 38-2019 Pol'!BA99</f>
        <v>0</v>
      </c>
      <c r="F15" s="334">
        <f>'SO 01 38-2019 Pol'!BB99</f>
        <v>0</v>
      </c>
      <c r="G15" s="334">
        <f>'SO 01 38-2019 Pol'!BC99</f>
        <v>0</v>
      </c>
      <c r="H15" s="334">
        <f>'SO 01 38-2019 Pol'!BD99</f>
        <v>0</v>
      </c>
      <c r="I15" s="335">
        <f>'SO 01 38-2019 Pol'!BE99</f>
        <v>0</v>
      </c>
    </row>
    <row r="16" spans="1:9" s="137" customFormat="1">
      <c r="A16" s="332" t="str">
        <f>'SO 01 38-2019 Pol'!B100</f>
        <v>56</v>
      </c>
      <c r="B16" s="70" t="str">
        <f>'SO 01 38-2019 Pol'!C100</f>
        <v>Podkladní vrstvy komunikací a zpevněných ploch</v>
      </c>
      <c r="D16" s="230"/>
      <c r="E16" s="333">
        <f>'SO 01 38-2019 Pol'!BA107</f>
        <v>0</v>
      </c>
      <c r="F16" s="334">
        <f>'SO 01 38-2019 Pol'!BB107</f>
        <v>0</v>
      </c>
      <c r="G16" s="334">
        <f>'SO 01 38-2019 Pol'!BC107</f>
        <v>0</v>
      </c>
      <c r="H16" s="334">
        <f>'SO 01 38-2019 Pol'!BD107</f>
        <v>0</v>
      </c>
      <c r="I16" s="335">
        <f>'SO 01 38-2019 Pol'!BE107</f>
        <v>0</v>
      </c>
    </row>
    <row r="17" spans="1:57" s="137" customFormat="1">
      <c r="A17" s="332" t="str">
        <f>'SO 01 38-2019 Pol'!B108</f>
        <v>57</v>
      </c>
      <c r="B17" s="70" t="str">
        <f>'SO 01 38-2019 Pol'!C108</f>
        <v>Kryty štěrkových a živičných komunikací</v>
      </c>
      <c r="D17" s="230"/>
      <c r="E17" s="333">
        <f>'SO 01 38-2019 Pol'!BA113</f>
        <v>0</v>
      </c>
      <c r="F17" s="334">
        <f>'SO 01 38-2019 Pol'!BB113</f>
        <v>0</v>
      </c>
      <c r="G17" s="334">
        <f>'SO 01 38-2019 Pol'!BC113</f>
        <v>0</v>
      </c>
      <c r="H17" s="334">
        <f>'SO 01 38-2019 Pol'!BD113</f>
        <v>0</v>
      </c>
      <c r="I17" s="335">
        <f>'SO 01 38-2019 Pol'!BE113</f>
        <v>0</v>
      </c>
    </row>
    <row r="18" spans="1:57" s="137" customFormat="1">
      <c r="A18" s="332" t="str">
        <f>'SO 01 38-2019 Pol'!B114</f>
        <v>59</v>
      </c>
      <c r="B18" s="70" t="str">
        <f>'SO 01 38-2019 Pol'!C114</f>
        <v>Dlažby a předlažby komunikací</v>
      </c>
      <c r="D18" s="230"/>
      <c r="E18" s="333">
        <f>'SO 01 38-2019 Pol'!BA123</f>
        <v>0</v>
      </c>
      <c r="F18" s="334">
        <f>'SO 01 38-2019 Pol'!BB123</f>
        <v>0</v>
      </c>
      <c r="G18" s="334">
        <f>'SO 01 38-2019 Pol'!BC123</f>
        <v>0</v>
      </c>
      <c r="H18" s="334">
        <f>'SO 01 38-2019 Pol'!BD123</f>
        <v>0</v>
      </c>
      <c r="I18" s="335">
        <f>'SO 01 38-2019 Pol'!BE123</f>
        <v>0</v>
      </c>
    </row>
    <row r="19" spans="1:57" s="137" customFormat="1">
      <c r="A19" s="332" t="str">
        <f>'SO 01 38-2019 Pol'!B124</f>
        <v>63</v>
      </c>
      <c r="B19" s="70" t="str">
        <f>'SO 01 38-2019 Pol'!C124</f>
        <v>Podlahy a podlahové konstrukce</v>
      </c>
      <c r="D19" s="230"/>
      <c r="E19" s="333">
        <f>'SO 01 38-2019 Pol'!BA128</f>
        <v>0</v>
      </c>
      <c r="F19" s="334">
        <f>'SO 01 38-2019 Pol'!BB128</f>
        <v>0</v>
      </c>
      <c r="G19" s="334">
        <f>'SO 01 38-2019 Pol'!BC128</f>
        <v>0</v>
      </c>
      <c r="H19" s="334">
        <f>'SO 01 38-2019 Pol'!BD128</f>
        <v>0</v>
      </c>
      <c r="I19" s="335">
        <f>'SO 01 38-2019 Pol'!BE128</f>
        <v>0</v>
      </c>
    </row>
    <row r="20" spans="1:57" s="137" customFormat="1">
      <c r="A20" s="332" t="str">
        <f>'SO 01 38-2019 Pol'!B129</f>
        <v>91</v>
      </c>
      <c r="B20" s="70" t="str">
        <f>'SO 01 38-2019 Pol'!C129</f>
        <v>Doplňující práce na komunikaci</v>
      </c>
      <c r="D20" s="230"/>
      <c r="E20" s="333">
        <f>'SO 01 38-2019 Pol'!BA151</f>
        <v>0</v>
      </c>
      <c r="F20" s="334">
        <f>'SO 01 38-2019 Pol'!BB151</f>
        <v>0</v>
      </c>
      <c r="G20" s="334">
        <f>'SO 01 38-2019 Pol'!BC151</f>
        <v>0</v>
      </c>
      <c r="H20" s="334">
        <f>'SO 01 38-2019 Pol'!BD151</f>
        <v>0</v>
      </c>
      <c r="I20" s="335">
        <f>'SO 01 38-2019 Pol'!BE151</f>
        <v>0</v>
      </c>
    </row>
    <row r="21" spans="1:57" s="137" customFormat="1">
      <c r="A21" s="332" t="str">
        <f>'SO 01 38-2019 Pol'!B152</f>
        <v>94</v>
      </c>
      <c r="B21" s="70" t="str">
        <f>'SO 01 38-2019 Pol'!C152</f>
        <v>Lešení a stavební výtahy</v>
      </c>
      <c r="D21" s="230"/>
      <c r="E21" s="333">
        <f>'SO 01 38-2019 Pol'!BA155</f>
        <v>0</v>
      </c>
      <c r="F21" s="334">
        <f>'SO 01 38-2019 Pol'!BB155</f>
        <v>0</v>
      </c>
      <c r="G21" s="334">
        <f>'SO 01 38-2019 Pol'!BC155</f>
        <v>0</v>
      </c>
      <c r="H21" s="334">
        <f>'SO 01 38-2019 Pol'!BD155</f>
        <v>0</v>
      </c>
      <c r="I21" s="335">
        <f>'SO 01 38-2019 Pol'!BE155</f>
        <v>0</v>
      </c>
    </row>
    <row r="22" spans="1:57" s="137" customFormat="1">
      <c r="A22" s="332" t="str">
        <f>'SO 01 38-2019 Pol'!B156</f>
        <v>95</v>
      </c>
      <c r="B22" s="70" t="str">
        <f>'SO 01 38-2019 Pol'!C156</f>
        <v>Dokončovací konstrukce na pozemních stavbách</v>
      </c>
      <c r="D22" s="230"/>
      <c r="E22" s="333">
        <f>'SO 01 38-2019 Pol'!BA159</f>
        <v>0</v>
      </c>
      <c r="F22" s="334">
        <f>'SO 01 38-2019 Pol'!BB159</f>
        <v>0</v>
      </c>
      <c r="G22" s="334">
        <f>'SO 01 38-2019 Pol'!BC159</f>
        <v>0</v>
      </c>
      <c r="H22" s="334">
        <f>'SO 01 38-2019 Pol'!BD159</f>
        <v>0</v>
      </c>
      <c r="I22" s="335">
        <f>'SO 01 38-2019 Pol'!BE159</f>
        <v>0</v>
      </c>
    </row>
    <row r="23" spans="1:57" s="137" customFormat="1">
      <c r="A23" s="332" t="str">
        <f>'SO 01 38-2019 Pol'!B160</f>
        <v>96</v>
      </c>
      <c r="B23" s="70" t="str">
        <f>'SO 01 38-2019 Pol'!C160</f>
        <v>Bourání konstrukcí</v>
      </c>
      <c r="D23" s="230"/>
      <c r="E23" s="333">
        <f>'SO 01 38-2019 Pol'!BA162</f>
        <v>0</v>
      </c>
      <c r="F23" s="334">
        <f>'SO 01 38-2019 Pol'!BB162</f>
        <v>0</v>
      </c>
      <c r="G23" s="334">
        <f>'SO 01 38-2019 Pol'!BC162</f>
        <v>0</v>
      </c>
      <c r="H23" s="334">
        <f>'SO 01 38-2019 Pol'!BD162</f>
        <v>0</v>
      </c>
      <c r="I23" s="335">
        <f>'SO 01 38-2019 Pol'!BE162</f>
        <v>0</v>
      </c>
    </row>
    <row r="24" spans="1:57" s="137" customFormat="1">
      <c r="A24" s="332" t="str">
        <f>'SO 01 38-2019 Pol'!B163</f>
        <v>97</v>
      </c>
      <c r="B24" s="70" t="str">
        <f>'SO 01 38-2019 Pol'!C163</f>
        <v>Prorážení otvorů</v>
      </c>
      <c r="D24" s="230"/>
      <c r="E24" s="333">
        <f>'SO 01 38-2019 Pol'!BA165</f>
        <v>0</v>
      </c>
      <c r="F24" s="334">
        <f>'SO 01 38-2019 Pol'!BB165</f>
        <v>0</v>
      </c>
      <c r="G24" s="334">
        <f>'SO 01 38-2019 Pol'!BC165</f>
        <v>0</v>
      </c>
      <c r="H24" s="334">
        <f>'SO 01 38-2019 Pol'!BD165</f>
        <v>0</v>
      </c>
      <c r="I24" s="335">
        <f>'SO 01 38-2019 Pol'!BE165</f>
        <v>0</v>
      </c>
    </row>
    <row r="25" spans="1:57" s="137" customFormat="1">
      <c r="A25" s="332" t="str">
        <f>'SO 01 38-2019 Pol'!B166</f>
        <v>99</v>
      </c>
      <c r="B25" s="70" t="str">
        <f>'SO 01 38-2019 Pol'!C166</f>
        <v>Staveništní přesun hmot</v>
      </c>
      <c r="D25" s="230"/>
      <c r="E25" s="333">
        <f>'SO 01 38-2019 Pol'!BA168</f>
        <v>0</v>
      </c>
      <c r="F25" s="334">
        <f>'SO 01 38-2019 Pol'!BB168</f>
        <v>0</v>
      </c>
      <c r="G25" s="334">
        <f>'SO 01 38-2019 Pol'!BC168</f>
        <v>0</v>
      </c>
      <c r="H25" s="334">
        <f>'SO 01 38-2019 Pol'!BD168</f>
        <v>0</v>
      </c>
      <c r="I25" s="335">
        <f>'SO 01 38-2019 Pol'!BE168</f>
        <v>0</v>
      </c>
    </row>
    <row r="26" spans="1:57" s="137" customFormat="1">
      <c r="A26" s="332" t="str">
        <f>'SO 01 38-2019 Pol'!B169</f>
        <v>792</v>
      </c>
      <c r="B26" s="70" t="str">
        <f>'SO 01 38-2019 Pol'!C169</f>
        <v>Mobiliář</v>
      </c>
      <c r="D26" s="230"/>
      <c r="E26" s="333">
        <f>'SO 01 38-2019 Pol'!BA172</f>
        <v>0</v>
      </c>
      <c r="F26" s="334">
        <f>'SO 01 38-2019 Pol'!BB172</f>
        <v>0</v>
      </c>
      <c r="G26" s="334">
        <f>'SO 01 38-2019 Pol'!BC172</f>
        <v>0</v>
      </c>
      <c r="H26" s="334">
        <f>'SO 01 38-2019 Pol'!BD172</f>
        <v>0</v>
      </c>
      <c r="I26" s="335">
        <f>'SO 01 38-2019 Pol'!BE172</f>
        <v>0</v>
      </c>
    </row>
    <row r="27" spans="1:57" s="137" customFormat="1" ht="13.5" thickBot="1">
      <c r="A27" s="332" t="str">
        <f>'SO 01 38-2019 Pol'!B173</f>
        <v>D96</v>
      </c>
      <c r="B27" s="70" t="str">
        <f>'SO 01 38-2019 Pol'!C173</f>
        <v>Přesuny suti a vybouraných hmot</v>
      </c>
      <c r="D27" s="230"/>
      <c r="E27" s="333">
        <f>'SO 01 38-2019 Pol'!BA178</f>
        <v>0</v>
      </c>
      <c r="F27" s="334">
        <f>'SO 01 38-2019 Pol'!BB178</f>
        <v>0</v>
      </c>
      <c r="G27" s="334">
        <f>'SO 01 38-2019 Pol'!BC178</f>
        <v>0</v>
      </c>
      <c r="H27" s="334">
        <f>'SO 01 38-2019 Pol'!BD178</f>
        <v>0</v>
      </c>
      <c r="I27" s="335">
        <f>'SO 01 38-2019 Pol'!BE178</f>
        <v>0</v>
      </c>
    </row>
    <row r="28" spans="1:57" s="14" customFormat="1" ht="13.5" thickBot="1">
      <c r="A28" s="231"/>
      <c r="B28" s="232" t="s">
        <v>79</v>
      </c>
      <c r="C28" s="232"/>
      <c r="D28" s="233"/>
      <c r="E28" s="234">
        <f>SUM(E7:E27)</f>
        <v>0</v>
      </c>
      <c r="F28" s="235">
        <f>SUM(F7:F27)</f>
        <v>0</v>
      </c>
      <c r="G28" s="235">
        <f>SUM(G7:G27)</f>
        <v>0</v>
      </c>
      <c r="H28" s="235">
        <f>SUM(H7:H27)</f>
        <v>0</v>
      </c>
      <c r="I28" s="236">
        <f>SUM(I7:I27)</f>
        <v>0</v>
      </c>
    </row>
    <row r="29" spans="1:57">
      <c r="A29" s="137"/>
      <c r="B29" s="137"/>
      <c r="C29" s="137"/>
      <c r="D29" s="137"/>
      <c r="E29" s="137"/>
      <c r="F29" s="137"/>
      <c r="G29" s="137"/>
      <c r="H29" s="137"/>
      <c r="I29" s="137"/>
    </row>
    <row r="30" spans="1:57" ht="19.5" customHeight="1">
      <c r="A30" s="222" t="s">
        <v>80</v>
      </c>
      <c r="B30" s="222"/>
      <c r="C30" s="222"/>
      <c r="D30" s="222"/>
      <c r="E30" s="222"/>
      <c r="F30" s="222"/>
      <c r="G30" s="237"/>
      <c r="H30" s="222"/>
      <c r="I30" s="222"/>
      <c r="BA30" s="143"/>
      <c r="BB30" s="143"/>
      <c r="BC30" s="143"/>
      <c r="BD30" s="143"/>
      <c r="BE30" s="143"/>
    </row>
    <row r="31" spans="1:57" ht="13.5" thickBot="1"/>
    <row r="32" spans="1:57">
      <c r="A32" s="175" t="s">
        <v>81</v>
      </c>
      <c r="B32" s="176"/>
      <c r="C32" s="176"/>
      <c r="D32" s="238"/>
      <c r="E32" s="239" t="s">
        <v>82</v>
      </c>
      <c r="F32" s="240" t="s">
        <v>12</v>
      </c>
      <c r="G32" s="241" t="s">
        <v>83</v>
      </c>
      <c r="H32" s="242"/>
      <c r="I32" s="243" t="s">
        <v>82</v>
      </c>
    </row>
    <row r="33" spans="1:53">
      <c r="A33" s="167" t="s">
        <v>155</v>
      </c>
      <c r="B33" s="158"/>
      <c r="C33" s="158"/>
      <c r="D33" s="244"/>
      <c r="E33" s="245"/>
      <c r="F33" s="246"/>
      <c r="G33" s="247">
        <v>0</v>
      </c>
      <c r="H33" s="248"/>
      <c r="I33" s="249">
        <f>E33+F33*G33/100</f>
        <v>0</v>
      </c>
      <c r="BA33" s="1">
        <v>0</v>
      </c>
    </row>
    <row r="34" spans="1:53">
      <c r="A34" s="167" t="s">
        <v>156</v>
      </c>
      <c r="B34" s="158"/>
      <c r="C34" s="158"/>
      <c r="D34" s="244"/>
      <c r="E34" s="245"/>
      <c r="F34" s="246"/>
      <c r="G34" s="247">
        <v>0</v>
      </c>
      <c r="H34" s="248"/>
      <c r="I34" s="249">
        <f>E34+F34*G34/100</f>
        <v>0</v>
      </c>
      <c r="BA34" s="1">
        <v>0</v>
      </c>
    </row>
    <row r="35" spans="1:53">
      <c r="A35" s="167" t="s">
        <v>157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0</v>
      </c>
    </row>
    <row r="36" spans="1:53">
      <c r="A36" s="167" t="s">
        <v>158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0</v>
      </c>
    </row>
    <row r="37" spans="1:53">
      <c r="A37" s="167" t="s">
        <v>159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1</v>
      </c>
    </row>
    <row r="38" spans="1:53">
      <c r="A38" s="167" t="s">
        <v>160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1</v>
      </c>
    </row>
    <row r="39" spans="1:53">
      <c r="A39" s="167" t="s">
        <v>161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2</v>
      </c>
    </row>
    <row r="40" spans="1:53">
      <c r="A40" s="167" t="s">
        <v>162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2</v>
      </c>
    </row>
    <row r="41" spans="1:53" ht="13.5" thickBot="1">
      <c r="A41" s="250"/>
      <c r="B41" s="251" t="s">
        <v>84</v>
      </c>
      <c r="C41" s="252"/>
      <c r="D41" s="253"/>
      <c r="E41" s="254"/>
      <c r="F41" s="255"/>
      <c r="G41" s="255"/>
      <c r="H41" s="256">
        <f>SUM(I33:I40)</f>
        <v>0</v>
      </c>
      <c r="I41" s="257"/>
    </row>
    <row r="43" spans="1:53">
      <c r="B43" s="14"/>
      <c r="F43" s="258"/>
      <c r="G43" s="259"/>
      <c r="H43" s="259"/>
      <c r="I43" s="54"/>
    </row>
    <row r="44" spans="1:53">
      <c r="F44" s="258"/>
      <c r="G44" s="259"/>
      <c r="H44" s="259"/>
      <c r="I44" s="54"/>
    </row>
    <row r="45" spans="1:53"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</sheetData>
  <mergeCells count="4">
    <mergeCell ref="A1:B1"/>
    <mergeCell ref="A2:B2"/>
    <mergeCell ref="G2:I2"/>
    <mergeCell ref="H41:I4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251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01 38-2019 Rek'!H1</f>
        <v>38-2019</v>
      </c>
      <c r="G3" s="268"/>
    </row>
    <row r="4" spans="1:80" ht="13.5" thickBot="1">
      <c r="A4" s="269" t="s">
        <v>76</v>
      </c>
      <c r="B4" s="214"/>
      <c r="C4" s="215" t="s">
        <v>168</v>
      </c>
      <c r="D4" s="270"/>
      <c r="E4" s="271" t="str">
        <f>'SO 01 38-2019 Rek'!G2</f>
        <v>Stanoviště ST 2- Zborovská 1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174</v>
      </c>
      <c r="C8" s="295" t="s">
        <v>175</v>
      </c>
      <c r="D8" s="296" t="s">
        <v>176</v>
      </c>
      <c r="E8" s="297">
        <v>13.1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-0.27</v>
      </c>
      <c r="K8" s="300">
        <f>E8*J8</f>
        <v>-3.5369999999999999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177</v>
      </c>
      <c r="C9" s="295" t="s">
        <v>178</v>
      </c>
      <c r="D9" s="296" t="s">
        <v>176</v>
      </c>
      <c r="E9" s="297">
        <v>13.1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-0.115</v>
      </c>
      <c r="K9" s="300">
        <f>E9*J9</f>
        <v>-1.5065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301"/>
      <c r="B10" s="302"/>
      <c r="C10" s="303" t="s">
        <v>179</v>
      </c>
      <c r="D10" s="304"/>
      <c r="E10" s="304"/>
      <c r="F10" s="304"/>
      <c r="G10" s="305"/>
      <c r="I10" s="306"/>
      <c r="K10" s="306"/>
      <c r="L10" s="307" t="s">
        <v>179</v>
      </c>
      <c r="O10" s="292">
        <v>3</v>
      </c>
    </row>
    <row r="11" spans="1:80">
      <c r="A11" s="293">
        <v>3</v>
      </c>
      <c r="B11" s="294" t="s">
        <v>180</v>
      </c>
      <c r="C11" s="295" t="s">
        <v>181</v>
      </c>
      <c r="D11" s="296" t="s">
        <v>182</v>
      </c>
      <c r="E11" s="297">
        <v>10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>
        <v>0</v>
      </c>
      <c r="K11" s="300">
        <f>E11*J11</f>
        <v>0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293">
        <v>4</v>
      </c>
      <c r="B12" s="294" t="s">
        <v>183</v>
      </c>
      <c r="C12" s="295" t="s">
        <v>184</v>
      </c>
      <c r="D12" s="296" t="s">
        <v>185</v>
      </c>
      <c r="E12" s="297">
        <v>10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0</v>
      </c>
      <c r="K12" s="300">
        <f>E12*J12</f>
        <v>0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316"/>
      <c r="B13" s="317" t="s">
        <v>99</v>
      </c>
      <c r="C13" s="318" t="s">
        <v>173</v>
      </c>
      <c r="D13" s="319"/>
      <c r="E13" s="320"/>
      <c r="F13" s="321"/>
      <c r="G13" s="322">
        <f>SUM(G7:G12)</f>
        <v>0</v>
      </c>
      <c r="H13" s="323"/>
      <c r="I13" s="324">
        <f>SUM(I7:I12)</f>
        <v>0</v>
      </c>
      <c r="J13" s="323"/>
      <c r="K13" s="324">
        <f>SUM(K7:K12)</f>
        <v>-5.0434999999999999</v>
      </c>
      <c r="O13" s="292">
        <v>4</v>
      </c>
      <c r="BA13" s="325">
        <f>SUM(BA7:BA12)</f>
        <v>0</v>
      </c>
      <c r="BB13" s="325">
        <f>SUM(BB7:BB12)</f>
        <v>0</v>
      </c>
      <c r="BC13" s="325">
        <f>SUM(BC7:BC12)</f>
        <v>0</v>
      </c>
      <c r="BD13" s="325">
        <f>SUM(BD7:BD12)</f>
        <v>0</v>
      </c>
      <c r="BE13" s="325">
        <f>SUM(BE7:BE12)</f>
        <v>0</v>
      </c>
    </row>
    <row r="14" spans="1:80">
      <c r="A14" s="282" t="s">
        <v>97</v>
      </c>
      <c r="B14" s="283" t="s">
        <v>186</v>
      </c>
      <c r="C14" s="284" t="s">
        <v>187</v>
      </c>
      <c r="D14" s="285"/>
      <c r="E14" s="286"/>
      <c r="F14" s="286"/>
      <c r="G14" s="287"/>
      <c r="H14" s="288"/>
      <c r="I14" s="289"/>
      <c r="J14" s="290"/>
      <c r="K14" s="291"/>
      <c r="O14" s="292">
        <v>1</v>
      </c>
    </row>
    <row r="15" spans="1:80">
      <c r="A15" s="293">
        <v>5</v>
      </c>
      <c r="B15" s="294" t="s">
        <v>189</v>
      </c>
      <c r="C15" s="295" t="s">
        <v>190</v>
      </c>
      <c r="D15" s="296" t="s">
        <v>170</v>
      </c>
      <c r="E15" s="297">
        <v>7.65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0</v>
      </c>
      <c r="K15" s="300">
        <f>E15*J15</f>
        <v>0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301"/>
      <c r="B16" s="308"/>
      <c r="C16" s="309" t="s">
        <v>191</v>
      </c>
      <c r="D16" s="310"/>
      <c r="E16" s="311">
        <v>7.65</v>
      </c>
      <c r="F16" s="312"/>
      <c r="G16" s="313"/>
      <c r="H16" s="314"/>
      <c r="I16" s="306"/>
      <c r="J16" s="315"/>
      <c r="K16" s="306"/>
      <c r="M16" s="307" t="s">
        <v>191</v>
      </c>
      <c r="O16" s="292"/>
    </row>
    <row r="17" spans="1:80">
      <c r="A17" s="293">
        <v>6</v>
      </c>
      <c r="B17" s="294" t="s">
        <v>192</v>
      </c>
      <c r="C17" s="295" t="s">
        <v>193</v>
      </c>
      <c r="D17" s="296" t="s">
        <v>170</v>
      </c>
      <c r="E17" s="297">
        <v>5.0999999999999996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0</v>
      </c>
      <c r="K17" s="300">
        <f>E17*J17</f>
        <v>0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301"/>
      <c r="B18" s="308"/>
      <c r="C18" s="309" t="s">
        <v>194</v>
      </c>
      <c r="D18" s="310"/>
      <c r="E18" s="311">
        <v>5.0999999999999996</v>
      </c>
      <c r="F18" s="312"/>
      <c r="G18" s="313"/>
      <c r="H18" s="314"/>
      <c r="I18" s="306"/>
      <c r="J18" s="315"/>
      <c r="K18" s="306"/>
      <c r="M18" s="307" t="s">
        <v>194</v>
      </c>
      <c r="O18" s="292"/>
    </row>
    <row r="19" spans="1:80">
      <c r="A19" s="293">
        <v>7</v>
      </c>
      <c r="B19" s="294" t="s">
        <v>195</v>
      </c>
      <c r="C19" s="295" t="s">
        <v>196</v>
      </c>
      <c r="D19" s="296" t="s">
        <v>170</v>
      </c>
      <c r="E19" s="297">
        <v>5.0999999999999996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316"/>
      <c r="B20" s="317" t="s">
        <v>99</v>
      </c>
      <c r="C20" s="318" t="s">
        <v>188</v>
      </c>
      <c r="D20" s="319"/>
      <c r="E20" s="320"/>
      <c r="F20" s="321"/>
      <c r="G20" s="322">
        <f>SUM(G14:G19)</f>
        <v>0</v>
      </c>
      <c r="H20" s="323"/>
      <c r="I20" s="324">
        <f>SUM(I14:I19)</f>
        <v>0</v>
      </c>
      <c r="J20" s="323"/>
      <c r="K20" s="324">
        <f>SUM(K14:K19)</f>
        <v>0</v>
      </c>
      <c r="O20" s="292">
        <v>4</v>
      </c>
      <c r="BA20" s="325">
        <f>SUM(BA14:BA19)</f>
        <v>0</v>
      </c>
      <c r="BB20" s="325">
        <f>SUM(BB14:BB19)</f>
        <v>0</v>
      </c>
      <c r="BC20" s="325">
        <f>SUM(BC14:BC19)</f>
        <v>0</v>
      </c>
      <c r="BD20" s="325">
        <f>SUM(BD14:BD19)</f>
        <v>0</v>
      </c>
      <c r="BE20" s="325">
        <f>SUM(BE14:BE19)</f>
        <v>0</v>
      </c>
    </row>
    <row r="21" spans="1:80">
      <c r="A21" s="282" t="s">
        <v>97</v>
      </c>
      <c r="B21" s="283" t="s">
        <v>197</v>
      </c>
      <c r="C21" s="284" t="s">
        <v>198</v>
      </c>
      <c r="D21" s="285"/>
      <c r="E21" s="286"/>
      <c r="F21" s="286"/>
      <c r="G21" s="287"/>
      <c r="H21" s="288"/>
      <c r="I21" s="289"/>
      <c r="J21" s="290"/>
      <c r="K21" s="291"/>
      <c r="O21" s="292">
        <v>1</v>
      </c>
    </row>
    <row r="22" spans="1:80">
      <c r="A22" s="293">
        <v>8</v>
      </c>
      <c r="B22" s="294" t="s">
        <v>200</v>
      </c>
      <c r="C22" s="295" t="s">
        <v>201</v>
      </c>
      <c r="D22" s="296" t="s">
        <v>170</v>
      </c>
      <c r="E22" s="297">
        <v>29.5669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301"/>
      <c r="B23" s="308"/>
      <c r="C23" s="337" t="s">
        <v>202</v>
      </c>
      <c r="D23" s="310"/>
      <c r="E23" s="336">
        <v>0</v>
      </c>
      <c r="F23" s="312"/>
      <c r="G23" s="313"/>
      <c r="H23" s="314"/>
      <c r="I23" s="306"/>
      <c r="J23" s="315"/>
      <c r="K23" s="306"/>
      <c r="M23" s="307" t="s">
        <v>202</v>
      </c>
      <c r="O23" s="292"/>
    </row>
    <row r="24" spans="1:80">
      <c r="A24" s="301"/>
      <c r="B24" s="308"/>
      <c r="C24" s="337" t="s">
        <v>203</v>
      </c>
      <c r="D24" s="310"/>
      <c r="E24" s="336">
        <v>71.883799999999994</v>
      </c>
      <c r="F24" s="312"/>
      <c r="G24" s="313"/>
      <c r="H24" s="314"/>
      <c r="I24" s="306"/>
      <c r="J24" s="315"/>
      <c r="K24" s="306"/>
      <c r="M24" s="307" t="s">
        <v>203</v>
      </c>
      <c r="O24" s="292"/>
    </row>
    <row r="25" spans="1:80">
      <c r="A25" s="301"/>
      <c r="B25" s="308"/>
      <c r="C25" s="337" t="s">
        <v>204</v>
      </c>
      <c r="D25" s="310"/>
      <c r="E25" s="336">
        <v>-5.0999999999999996</v>
      </c>
      <c r="F25" s="312"/>
      <c r="G25" s="313"/>
      <c r="H25" s="314"/>
      <c r="I25" s="306"/>
      <c r="J25" s="315"/>
      <c r="K25" s="306"/>
      <c r="M25" s="307" t="s">
        <v>204</v>
      </c>
      <c r="O25" s="292"/>
    </row>
    <row r="26" spans="1:80">
      <c r="A26" s="301"/>
      <c r="B26" s="308"/>
      <c r="C26" s="337" t="s">
        <v>205</v>
      </c>
      <c r="D26" s="310"/>
      <c r="E26" s="336">
        <v>-7.65</v>
      </c>
      <c r="F26" s="312"/>
      <c r="G26" s="313"/>
      <c r="H26" s="314"/>
      <c r="I26" s="306"/>
      <c r="J26" s="315"/>
      <c r="K26" s="306"/>
      <c r="M26" s="307" t="s">
        <v>205</v>
      </c>
      <c r="O26" s="292"/>
    </row>
    <row r="27" spans="1:80">
      <c r="A27" s="301"/>
      <c r="B27" s="308"/>
      <c r="C27" s="337" t="s">
        <v>206</v>
      </c>
      <c r="D27" s="310"/>
      <c r="E27" s="336">
        <v>59.133800000000001</v>
      </c>
      <c r="F27" s="312"/>
      <c r="G27" s="313"/>
      <c r="H27" s="314"/>
      <c r="I27" s="306"/>
      <c r="J27" s="315"/>
      <c r="K27" s="306"/>
      <c r="M27" s="307" t="s">
        <v>206</v>
      </c>
      <c r="O27" s="292"/>
    </row>
    <row r="28" spans="1:80">
      <c r="A28" s="301"/>
      <c r="B28" s="308"/>
      <c r="C28" s="309" t="s">
        <v>207</v>
      </c>
      <c r="D28" s="310"/>
      <c r="E28" s="311">
        <v>29.5669</v>
      </c>
      <c r="F28" s="312"/>
      <c r="G28" s="313"/>
      <c r="H28" s="314"/>
      <c r="I28" s="306"/>
      <c r="J28" s="315"/>
      <c r="K28" s="306"/>
      <c r="M28" s="307" t="s">
        <v>207</v>
      </c>
      <c r="O28" s="292"/>
    </row>
    <row r="29" spans="1:80">
      <c r="A29" s="293">
        <v>9</v>
      </c>
      <c r="B29" s="294" t="s">
        <v>208</v>
      </c>
      <c r="C29" s="295" t="s">
        <v>209</v>
      </c>
      <c r="D29" s="296" t="s">
        <v>170</v>
      </c>
      <c r="E29" s="297">
        <v>23.653500000000001</v>
      </c>
      <c r="F29" s="297">
        <v>0</v>
      </c>
      <c r="G29" s="298">
        <f>E29*F29</f>
        <v>0</v>
      </c>
      <c r="H29" s="299">
        <v>0</v>
      </c>
      <c r="I29" s="300">
        <f>E29*H29</f>
        <v>0</v>
      </c>
      <c r="J29" s="299">
        <v>0</v>
      </c>
      <c r="K29" s="300">
        <f>E29*J29</f>
        <v>0</v>
      </c>
      <c r="O29" s="292">
        <v>2</v>
      </c>
      <c r="AA29" s="261">
        <v>1</v>
      </c>
      <c r="AB29" s="261">
        <v>1</v>
      </c>
      <c r="AC29" s="261">
        <v>1</v>
      </c>
      <c r="AZ29" s="261">
        <v>1</v>
      </c>
      <c r="BA29" s="261">
        <f>IF(AZ29=1,G29,0)</f>
        <v>0</v>
      </c>
      <c r="BB29" s="261">
        <f>IF(AZ29=2,G29,0)</f>
        <v>0</v>
      </c>
      <c r="BC29" s="261">
        <f>IF(AZ29=3,G29,0)</f>
        <v>0</v>
      </c>
      <c r="BD29" s="261">
        <f>IF(AZ29=4,G29,0)</f>
        <v>0</v>
      </c>
      <c r="BE29" s="261">
        <f>IF(AZ29=5,G29,0)</f>
        <v>0</v>
      </c>
      <c r="CA29" s="292">
        <v>1</v>
      </c>
      <c r="CB29" s="292">
        <v>1</v>
      </c>
    </row>
    <row r="30" spans="1:80">
      <c r="A30" s="301"/>
      <c r="B30" s="302"/>
      <c r="C30" s="303" t="s">
        <v>210</v>
      </c>
      <c r="D30" s="304"/>
      <c r="E30" s="304"/>
      <c r="F30" s="304"/>
      <c r="G30" s="305"/>
      <c r="I30" s="306"/>
      <c r="K30" s="306"/>
      <c r="L30" s="307" t="s">
        <v>210</v>
      </c>
      <c r="O30" s="292">
        <v>3</v>
      </c>
    </row>
    <row r="31" spans="1:80">
      <c r="A31" s="301"/>
      <c r="B31" s="302"/>
      <c r="C31" s="303" t="s">
        <v>211</v>
      </c>
      <c r="D31" s="304"/>
      <c r="E31" s="304"/>
      <c r="F31" s="304"/>
      <c r="G31" s="305"/>
      <c r="I31" s="306"/>
      <c r="K31" s="306"/>
      <c r="L31" s="307" t="s">
        <v>211</v>
      </c>
      <c r="O31" s="292">
        <v>3</v>
      </c>
    </row>
    <row r="32" spans="1:80">
      <c r="A32" s="301"/>
      <c r="B32" s="302"/>
      <c r="C32" s="303" t="s">
        <v>212</v>
      </c>
      <c r="D32" s="304"/>
      <c r="E32" s="304"/>
      <c r="F32" s="304"/>
      <c r="G32" s="305"/>
      <c r="I32" s="306"/>
      <c r="K32" s="306"/>
      <c r="L32" s="307" t="s">
        <v>212</v>
      </c>
      <c r="O32" s="292">
        <v>3</v>
      </c>
    </row>
    <row r="33" spans="1:80">
      <c r="A33" s="301"/>
      <c r="B33" s="302"/>
      <c r="C33" s="303"/>
      <c r="D33" s="304"/>
      <c r="E33" s="304"/>
      <c r="F33" s="304"/>
      <c r="G33" s="305"/>
      <c r="I33" s="306"/>
      <c r="K33" s="306"/>
      <c r="L33" s="307"/>
      <c r="O33" s="292">
        <v>3</v>
      </c>
    </row>
    <row r="34" spans="1:80">
      <c r="A34" s="301"/>
      <c r="B34" s="308"/>
      <c r="C34" s="337" t="s">
        <v>202</v>
      </c>
      <c r="D34" s="310"/>
      <c r="E34" s="336">
        <v>0</v>
      </c>
      <c r="F34" s="312"/>
      <c r="G34" s="313"/>
      <c r="H34" s="314"/>
      <c r="I34" s="306"/>
      <c r="J34" s="315"/>
      <c r="K34" s="306"/>
      <c r="M34" s="307" t="s">
        <v>202</v>
      </c>
      <c r="O34" s="292"/>
    </row>
    <row r="35" spans="1:80">
      <c r="A35" s="301"/>
      <c r="B35" s="308"/>
      <c r="C35" s="337" t="s">
        <v>203</v>
      </c>
      <c r="D35" s="310"/>
      <c r="E35" s="336">
        <v>71.883799999999994</v>
      </c>
      <c r="F35" s="312"/>
      <c r="G35" s="313"/>
      <c r="H35" s="314"/>
      <c r="I35" s="306"/>
      <c r="J35" s="315"/>
      <c r="K35" s="306"/>
      <c r="M35" s="307" t="s">
        <v>203</v>
      </c>
      <c r="O35" s="292"/>
    </row>
    <row r="36" spans="1:80">
      <c r="A36" s="301"/>
      <c r="B36" s="308"/>
      <c r="C36" s="337" t="s">
        <v>204</v>
      </c>
      <c r="D36" s="310"/>
      <c r="E36" s="336">
        <v>-5.0999999999999996</v>
      </c>
      <c r="F36" s="312"/>
      <c r="G36" s="313"/>
      <c r="H36" s="314"/>
      <c r="I36" s="306"/>
      <c r="J36" s="315"/>
      <c r="K36" s="306"/>
      <c r="M36" s="307" t="s">
        <v>204</v>
      </c>
      <c r="O36" s="292"/>
    </row>
    <row r="37" spans="1:80">
      <c r="A37" s="301"/>
      <c r="B37" s="308"/>
      <c r="C37" s="337" t="s">
        <v>205</v>
      </c>
      <c r="D37" s="310"/>
      <c r="E37" s="336">
        <v>-7.65</v>
      </c>
      <c r="F37" s="312"/>
      <c r="G37" s="313"/>
      <c r="H37" s="314"/>
      <c r="I37" s="306"/>
      <c r="J37" s="315"/>
      <c r="K37" s="306"/>
      <c r="M37" s="307" t="s">
        <v>205</v>
      </c>
      <c r="O37" s="292"/>
    </row>
    <row r="38" spans="1:80">
      <c r="A38" s="301"/>
      <c r="B38" s="308"/>
      <c r="C38" s="337" t="s">
        <v>206</v>
      </c>
      <c r="D38" s="310"/>
      <c r="E38" s="336">
        <v>59.133800000000001</v>
      </c>
      <c r="F38" s="312"/>
      <c r="G38" s="313"/>
      <c r="H38" s="314"/>
      <c r="I38" s="306"/>
      <c r="J38" s="315"/>
      <c r="K38" s="306"/>
      <c r="M38" s="307" t="s">
        <v>206</v>
      </c>
      <c r="O38" s="292"/>
    </row>
    <row r="39" spans="1:80">
      <c r="A39" s="301"/>
      <c r="B39" s="308"/>
      <c r="C39" s="309" t="s">
        <v>213</v>
      </c>
      <c r="D39" s="310"/>
      <c r="E39" s="311">
        <v>23.653500000000001</v>
      </c>
      <c r="F39" s="312"/>
      <c r="G39" s="313"/>
      <c r="H39" s="314"/>
      <c r="I39" s="306"/>
      <c r="J39" s="315"/>
      <c r="K39" s="306"/>
      <c r="M39" s="307" t="s">
        <v>213</v>
      </c>
      <c r="O39" s="292"/>
    </row>
    <row r="40" spans="1:80">
      <c r="A40" s="293">
        <v>10</v>
      </c>
      <c r="B40" s="294" t="s">
        <v>214</v>
      </c>
      <c r="C40" s="295" t="s">
        <v>215</v>
      </c>
      <c r="D40" s="296" t="s">
        <v>170</v>
      </c>
      <c r="E40" s="297">
        <v>23.653500000000001</v>
      </c>
      <c r="F40" s="297">
        <v>0</v>
      </c>
      <c r="G40" s="298">
        <f>E40*F40</f>
        <v>0</v>
      </c>
      <c r="H40" s="299">
        <v>0</v>
      </c>
      <c r="I40" s="300">
        <f>E40*H40</f>
        <v>0</v>
      </c>
      <c r="J40" s="299">
        <v>0</v>
      </c>
      <c r="K40" s="300">
        <f>E40*J40</f>
        <v>0</v>
      </c>
      <c r="O40" s="292">
        <v>2</v>
      </c>
      <c r="AA40" s="261">
        <v>1</v>
      </c>
      <c r="AB40" s="261">
        <v>1</v>
      </c>
      <c r="AC40" s="261">
        <v>1</v>
      </c>
      <c r="AZ40" s="261">
        <v>1</v>
      </c>
      <c r="BA40" s="261">
        <f>IF(AZ40=1,G40,0)</f>
        <v>0</v>
      </c>
      <c r="BB40" s="261">
        <f>IF(AZ40=2,G40,0)</f>
        <v>0</v>
      </c>
      <c r="BC40" s="261">
        <f>IF(AZ40=3,G40,0)</f>
        <v>0</v>
      </c>
      <c r="BD40" s="261">
        <f>IF(AZ40=4,G40,0)</f>
        <v>0</v>
      </c>
      <c r="BE40" s="261">
        <f>IF(AZ40=5,G40,0)</f>
        <v>0</v>
      </c>
      <c r="CA40" s="292">
        <v>1</v>
      </c>
      <c r="CB40" s="292">
        <v>1</v>
      </c>
    </row>
    <row r="41" spans="1:80">
      <c r="A41" s="293">
        <v>11</v>
      </c>
      <c r="B41" s="294" t="s">
        <v>216</v>
      </c>
      <c r="C41" s="295" t="s">
        <v>217</v>
      </c>
      <c r="D41" s="296" t="s">
        <v>170</v>
      </c>
      <c r="E41" s="297">
        <v>5.9134000000000002</v>
      </c>
      <c r="F41" s="297">
        <v>0</v>
      </c>
      <c r="G41" s="298">
        <f>E41*F41</f>
        <v>0</v>
      </c>
      <c r="H41" s="299">
        <v>0</v>
      </c>
      <c r="I41" s="300">
        <f>E41*H41</f>
        <v>0</v>
      </c>
      <c r="J41" s="299">
        <v>0</v>
      </c>
      <c r="K41" s="300">
        <f>E41*J41</f>
        <v>0</v>
      </c>
      <c r="O41" s="292">
        <v>2</v>
      </c>
      <c r="AA41" s="261">
        <v>1</v>
      </c>
      <c r="AB41" s="261">
        <v>1</v>
      </c>
      <c r="AC41" s="261">
        <v>1</v>
      </c>
      <c r="AZ41" s="261">
        <v>1</v>
      </c>
      <c r="BA41" s="261">
        <f>IF(AZ41=1,G41,0)</f>
        <v>0</v>
      </c>
      <c r="BB41" s="261">
        <f>IF(AZ41=2,G41,0)</f>
        <v>0</v>
      </c>
      <c r="BC41" s="261">
        <f>IF(AZ41=3,G41,0)</f>
        <v>0</v>
      </c>
      <c r="BD41" s="261">
        <f>IF(AZ41=4,G41,0)</f>
        <v>0</v>
      </c>
      <c r="BE41" s="261">
        <f>IF(AZ41=5,G41,0)</f>
        <v>0</v>
      </c>
      <c r="CA41" s="292">
        <v>1</v>
      </c>
      <c r="CB41" s="292">
        <v>1</v>
      </c>
    </row>
    <row r="42" spans="1:80">
      <c r="A42" s="301"/>
      <c r="B42" s="308"/>
      <c r="C42" s="337" t="s">
        <v>202</v>
      </c>
      <c r="D42" s="310"/>
      <c r="E42" s="336">
        <v>0</v>
      </c>
      <c r="F42" s="312"/>
      <c r="G42" s="313"/>
      <c r="H42" s="314"/>
      <c r="I42" s="306"/>
      <c r="J42" s="315"/>
      <c r="K42" s="306"/>
      <c r="M42" s="307" t="s">
        <v>202</v>
      </c>
      <c r="O42" s="292"/>
    </row>
    <row r="43" spans="1:80">
      <c r="A43" s="301"/>
      <c r="B43" s="308"/>
      <c r="C43" s="337" t="s">
        <v>203</v>
      </c>
      <c r="D43" s="310"/>
      <c r="E43" s="336">
        <v>71.883799999999994</v>
      </c>
      <c r="F43" s="312"/>
      <c r="G43" s="313"/>
      <c r="H43" s="314"/>
      <c r="I43" s="306"/>
      <c r="J43" s="315"/>
      <c r="K43" s="306"/>
      <c r="M43" s="307" t="s">
        <v>203</v>
      </c>
      <c r="O43" s="292"/>
    </row>
    <row r="44" spans="1:80">
      <c r="A44" s="301"/>
      <c r="B44" s="308"/>
      <c r="C44" s="337" t="s">
        <v>204</v>
      </c>
      <c r="D44" s="310"/>
      <c r="E44" s="336">
        <v>-5.0999999999999996</v>
      </c>
      <c r="F44" s="312"/>
      <c r="G44" s="313"/>
      <c r="H44" s="314"/>
      <c r="I44" s="306"/>
      <c r="J44" s="315"/>
      <c r="K44" s="306"/>
      <c r="M44" s="307" t="s">
        <v>204</v>
      </c>
      <c r="O44" s="292"/>
    </row>
    <row r="45" spans="1:80">
      <c r="A45" s="301"/>
      <c r="B45" s="308"/>
      <c r="C45" s="337" t="s">
        <v>205</v>
      </c>
      <c r="D45" s="310"/>
      <c r="E45" s="336">
        <v>-7.65</v>
      </c>
      <c r="F45" s="312"/>
      <c r="G45" s="313"/>
      <c r="H45" s="314"/>
      <c r="I45" s="306"/>
      <c r="J45" s="315"/>
      <c r="K45" s="306"/>
      <c r="M45" s="307" t="s">
        <v>205</v>
      </c>
      <c r="O45" s="292"/>
    </row>
    <row r="46" spans="1:80">
      <c r="A46" s="301"/>
      <c r="B46" s="308"/>
      <c r="C46" s="337" t="s">
        <v>206</v>
      </c>
      <c r="D46" s="310"/>
      <c r="E46" s="336">
        <v>59.133800000000001</v>
      </c>
      <c r="F46" s="312"/>
      <c r="G46" s="313"/>
      <c r="H46" s="314"/>
      <c r="I46" s="306"/>
      <c r="J46" s="315"/>
      <c r="K46" s="306"/>
      <c r="M46" s="307" t="s">
        <v>206</v>
      </c>
      <c r="O46" s="292"/>
    </row>
    <row r="47" spans="1:80">
      <c r="A47" s="301"/>
      <c r="B47" s="308"/>
      <c r="C47" s="309" t="s">
        <v>218</v>
      </c>
      <c r="D47" s="310"/>
      <c r="E47" s="311">
        <v>5.9134000000000002</v>
      </c>
      <c r="F47" s="312"/>
      <c r="G47" s="313"/>
      <c r="H47" s="314"/>
      <c r="I47" s="306"/>
      <c r="J47" s="315"/>
      <c r="K47" s="306"/>
      <c r="M47" s="307" t="s">
        <v>218</v>
      </c>
      <c r="O47" s="292"/>
    </row>
    <row r="48" spans="1:80">
      <c r="A48" s="293">
        <v>12</v>
      </c>
      <c r="B48" s="294" t="s">
        <v>219</v>
      </c>
      <c r="C48" s="295" t="s">
        <v>220</v>
      </c>
      <c r="D48" s="296" t="s">
        <v>170</v>
      </c>
      <c r="E48" s="297">
        <v>5.9134000000000002</v>
      </c>
      <c r="F48" s="297">
        <v>0</v>
      </c>
      <c r="G48" s="298">
        <f>E48*F48</f>
        <v>0</v>
      </c>
      <c r="H48" s="299">
        <v>0</v>
      </c>
      <c r="I48" s="300">
        <f>E48*H48</f>
        <v>0</v>
      </c>
      <c r="J48" s="299">
        <v>0</v>
      </c>
      <c r="K48" s="300">
        <f>E48*J48</f>
        <v>0</v>
      </c>
      <c r="O48" s="292">
        <v>2</v>
      </c>
      <c r="AA48" s="261">
        <v>1</v>
      </c>
      <c r="AB48" s="261">
        <v>1</v>
      </c>
      <c r="AC48" s="261">
        <v>1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</v>
      </c>
      <c r="CB48" s="292">
        <v>1</v>
      </c>
    </row>
    <row r="49" spans="1:80">
      <c r="A49" s="316"/>
      <c r="B49" s="317" t="s">
        <v>99</v>
      </c>
      <c r="C49" s="318" t="s">
        <v>199</v>
      </c>
      <c r="D49" s="319"/>
      <c r="E49" s="320"/>
      <c r="F49" s="321"/>
      <c r="G49" s="322">
        <f>SUM(G21:G48)</f>
        <v>0</v>
      </c>
      <c r="H49" s="323"/>
      <c r="I49" s="324">
        <f>SUM(I21:I48)</f>
        <v>0</v>
      </c>
      <c r="J49" s="323"/>
      <c r="K49" s="324">
        <f>SUM(K21:K48)</f>
        <v>0</v>
      </c>
      <c r="O49" s="292">
        <v>4</v>
      </c>
      <c r="BA49" s="325">
        <f>SUM(BA21:BA48)</f>
        <v>0</v>
      </c>
      <c r="BB49" s="325">
        <f>SUM(BB21:BB48)</f>
        <v>0</v>
      </c>
      <c r="BC49" s="325">
        <f>SUM(BC21:BC48)</f>
        <v>0</v>
      </c>
      <c r="BD49" s="325">
        <f>SUM(BD21:BD48)</f>
        <v>0</v>
      </c>
      <c r="BE49" s="325">
        <f>SUM(BE21:BE48)</f>
        <v>0</v>
      </c>
    </row>
    <row r="50" spans="1:80">
      <c r="A50" s="282" t="s">
        <v>97</v>
      </c>
      <c r="B50" s="283" t="s">
        <v>221</v>
      </c>
      <c r="C50" s="284" t="s">
        <v>222</v>
      </c>
      <c r="D50" s="285"/>
      <c r="E50" s="286"/>
      <c r="F50" s="286"/>
      <c r="G50" s="287"/>
      <c r="H50" s="288"/>
      <c r="I50" s="289"/>
      <c r="J50" s="290"/>
      <c r="K50" s="291"/>
      <c r="O50" s="292">
        <v>1</v>
      </c>
    </row>
    <row r="51" spans="1:80">
      <c r="A51" s="293">
        <v>13</v>
      </c>
      <c r="B51" s="294" t="s">
        <v>224</v>
      </c>
      <c r="C51" s="295" t="s">
        <v>225</v>
      </c>
      <c r="D51" s="296" t="s">
        <v>170</v>
      </c>
      <c r="E51" s="297">
        <v>71.883799999999994</v>
      </c>
      <c r="F51" s="297">
        <v>0</v>
      </c>
      <c r="G51" s="298">
        <f>E51*F51</f>
        <v>0</v>
      </c>
      <c r="H51" s="299">
        <v>0</v>
      </c>
      <c r="I51" s="300">
        <f>E51*H51</f>
        <v>0</v>
      </c>
      <c r="J51" s="299">
        <v>0</v>
      </c>
      <c r="K51" s="300">
        <f>E51*J51</f>
        <v>0</v>
      </c>
      <c r="O51" s="292">
        <v>2</v>
      </c>
      <c r="AA51" s="261">
        <v>1</v>
      </c>
      <c r="AB51" s="261">
        <v>1</v>
      </c>
      <c r="AC51" s="261">
        <v>1</v>
      </c>
      <c r="AZ51" s="261">
        <v>1</v>
      </c>
      <c r="BA51" s="261">
        <f>IF(AZ51=1,G51,0)</f>
        <v>0</v>
      </c>
      <c r="BB51" s="261">
        <f>IF(AZ51=2,G51,0)</f>
        <v>0</v>
      </c>
      <c r="BC51" s="261">
        <f>IF(AZ51=3,G51,0)</f>
        <v>0</v>
      </c>
      <c r="BD51" s="261">
        <f>IF(AZ51=4,G51,0)</f>
        <v>0</v>
      </c>
      <c r="BE51" s="261">
        <f>IF(AZ51=5,G51,0)</f>
        <v>0</v>
      </c>
      <c r="CA51" s="292">
        <v>1</v>
      </c>
      <c r="CB51" s="292">
        <v>1</v>
      </c>
    </row>
    <row r="52" spans="1:80">
      <c r="A52" s="301"/>
      <c r="B52" s="308"/>
      <c r="C52" s="309" t="s">
        <v>203</v>
      </c>
      <c r="D52" s="310"/>
      <c r="E52" s="311">
        <v>71.883799999999994</v>
      </c>
      <c r="F52" s="312"/>
      <c r="G52" s="313"/>
      <c r="H52" s="314"/>
      <c r="I52" s="306"/>
      <c r="J52" s="315"/>
      <c r="K52" s="306"/>
      <c r="M52" s="307" t="s">
        <v>203</v>
      </c>
      <c r="O52" s="292"/>
    </row>
    <row r="53" spans="1:80">
      <c r="A53" s="293">
        <v>14</v>
      </c>
      <c r="B53" s="294" t="s">
        <v>226</v>
      </c>
      <c r="C53" s="295" t="s">
        <v>227</v>
      </c>
      <c r="D53" s="296" t="s">
        <v>170</v>
      </c>
      <c r="E53" s="297">
        <v>64.233800000000002</v>
      </c>
      <c r="F53" s="297">
        <v>0</v>
      </c>
      <c r="G53" s="298">
        <f>E53*F53</f>
        <v>0</v>
      </c>
      <c r="H53" s="299">
        <v>0</v>
      </c>
      <c r="I53" s="300">
        <f>E53*H53</f>
        <v>0</v>
      </c>
      <c r="J53" s="299">
        <v>0</v>
      </c>
      <c r="K53" s="300">
        <f>E53*J53</f>
        <v>0</v>
      </c>
      <c r="O53" s="292">
        <v>2</v>
      </c>
      <c r="AA53" s="261">
        <v>1</v>
      </c>
      <c r="AB53" s="261">
        <v>1</v>
      </c>
      <c r="AC53" s="261">
        <v>1</v>
      </c>
      <c r="AZ53" s="261">
        <v>1</v>
      </c>
      <c r="BA53" s="261">
        <f>IF(AZ53=1,G53,0)</f>
        <v>0</v>
      </c>
      <c r="BB53" s="261">
        <f>IF(AZ53=2,G53,0)</f>
        <v>0</v>
      </c>
      <c r="BC53" s="261">
        <f>IF(AZ53=3,G53,0)</f>
        <v>0</v>
      </c>
      <c r="BD53" s="261">
        <f>IF(AZ53=4,G53,0)</f>
        <v>0</v>
      </c>
      <c r="BE53" s="261">
        <f>IF(AZ53=5,G53,0)</f>
        <v>0</v>
      </c>
      <c r="CA53" s="292">
        <v>1</v>
      </c>
      <c r="CB53" s="292">
        <v>1</v>
      </c>
    </row>
    <row r="54" spans="1:80">
      <c r="A54" s="301"/>
      <c r="B54" s="308"/>
      <c r="C54" s="309" t="s">
        <v>228</v>
      </c>
      <c r="D54" s="310"/>
      <c r="E54" s="311">
        <v>71.883799999999994</v>
      </c>
      <c r="F54" s="312"/>
      <c r="G54" s="313"/>
      <c r="H54" s="314"/>
      <c r="I54" s="306"/>
      <c r="J54" s="315"/>
      <c r="K54" s="306"/>
      <c r="M54" s="307" t="s">
        <v>228</v>
      </c>
      <c r="O54" s="292"/>
    </row>
    <row r="55" spans="1:80">
      <c r="A55" s="301"/>
      <c r="B55" s="308"/>
      <c r="C55" s="309" t="s">
        <v>229</v>
      </c>
      <c r="D55" s="310"/>
      <c r="E55" s="311">
        <v>-7.65</v>
      </c>
      <c r="F55" s="312"/>
      <c r="G55" s="313"/>
      <c r="H55" s="314"/>
      <c r="I55" s="306"/>
      <c r="J55" s="315"/>
      <c r="K55" s="306"/>
      <c r="M55" s="307" t="s">
        <v>229</v>
      </c>
      <c r="O55" s="292"/>
    </row>
    <row r="56" spans="1:80">
      <c r="A56" s="316"/>
      <c r="B56" s="317" t="s">
        <v>99</v>
      </c>
      <c r="C56" s="318" t="s">
        <v>223</v>
      </c>
      <c r="D56" s="319"/>
      <c r="E56" s="320"/>
      <c r="F56" s="321"/>
      <c r="G56" s="322">
        <f>SUM(G50:G55)</f>
        <v>0</v>
      </c>
      <c r="H56" s="323"/>
      <c r="I56" s="324">
        <f>SUM(I50:I55)</f>
        <v>0</v>
      </c>
      <c r="J56" s="323"/>
      <c r="K56" s="324">
        <f>SUM(K50:K55)</f>
        <v>0</v>
      </c>
      <c r="O56" s="292">
        <v>4</v>
      </c>
      <c r="BA56" s="325">
        <f>SUM(BA50:BA55)</f>
        <v>0</v>
      </c>
      <c r="BB56" s="325">
        <f>SUM(BB50:BB55)</f>
        <v>0</v>
      </c>
      <c r="BC56" s="325">
        <f>SUM(BC50:BC55)</f>
        <v>0</v>
      </c>
      <c r="BD56" s="325">
        <f>SUM(BD50:BD55)</f>
        <v>0</v>
      </c>
      <c r="BE56" s="325">
        <f>SUM(BE50:BE55)</f>
        <v>0</v>
      </c>
    </row>
    <row r="57" spans="1:80">
      <c r="A57" s="282" t="s">
        <v>97</v>
      </c>
      <c r="B57" s="283" t="s">
        <v>230</v>
      </c>
      <c r="C57" s="284" t="s">
        <v>231</v>
      </c>
      <c r="D57" s="285"/>
      <c r="E57" s="286"/>
      <c r="F57" s="286"/>
      <c r="G57" s="287"/>
      <c r="H57" s="288"/>
      <c r="I57" s="289"/>
      <c r="J57" s="290"/>
      <c r="K57" s="291"/>
      <c r="O57" s="292">
        <v>1</v>
      </c>
    </row>
    <row r="58" spans="1:80">
      <c r="A58" s="293">
        <v>15</v>
      </c>
      <c r="B58" s="294" t="s">
        <v>233</v>
      </c>
      <c r="C58" s="295" t="s">
        <v>234</v>
      </c>
      <c r="D58" s="296" t="s">
        <v>170</v>
      </c>
      <c r="E58" s="297">
        <v>64.233800000000002</v>
      </c>
      <c r="F58" s="297">
        <v>0</v>
      </c>
      <c r="G58" s="298">
        <f>E58*F58</f>
        <v>0</v>
      </c>
      <c r="H58" s="299">
        <v>0</v>
      </c>
      <c r="I58" s="300">
        <f>E58*H58</f>
        <v>0</v>
      </c>
      <c r="J58" s="299">
        <v>0</v>
      </c>
      <c r="K58" s="300">
        <f>E58*J58</f>
        <v>0</v>
      </c>
      <c r="O58" s="292">
        <v>2</v>
      </c>
      <c r="AA58" s="261">
        <v>1</v>
      </c>
      <c r="AB58" s="261">
        <v>1</v>
      </c>
      <c r="AC58" s="261">
        <v>1</v>
      </c>
      <c r="AZ58" s="261">
        <v>1</v>
      </c>
      <c r="BA58" s="261">
        <f>IF(AZ58=1,G58,0)</f>
        <v>0</v>
      </c>
      <c r="BB58" s="261">
        <f>IF(AZ58=2,G58,0)</f>
        <v>0</v>
      </c>
      <c r="BC58" s="261">
        <f>IF(AZ58=3,G58,0)</f>
        <v>0</v>
      </c>
      <c r="BD58" s="261">
        <f>IF(AZ58=4,G58,0)</f>
        <v>0</v>
      </c>
      <c r="BE58" s="261">
        <f>IF(AZ58=5,G58,0)</f>
        <v>0</v>
      </c>
      <c r="CA58" s="292">
        <v>1</v>
      </c>
      <c r="CB58" s="292">
        <v>1</v>
      </c>
    </row>
    <row r="59" spans="1:80" ht="22.5">
      <c r="A59" s="293">
        <v>16</v>
      </c>
      <c r="B59" s="294" t="s">
        <v>235</v>
      </c>
      <c r="C59" s="295" t="s">
        <v>236</v>
      </c>
      <c r="D59" s="296" t="s">
        <v>170</v>
      </c>
      <c r="E59" s="297">
        <v>27.741299999999999</v>
      </c>
      <c r="F59" s="297">
        <v>0</v>
      </c>
      <c r="G59" s="298">
        <f>E59*F59</f>
        <v>0</v>
      </c>
      <c r="H59" s="299">
        <v>1.837</v>
      </c>
      <c r="I59" s="300">
        <f>E59*H59</f>
        <v>50.960768099999996</v>
      </c>
      <c r="J59" s="299">
        <v>0</v>
      </c>
      <c r="K59" s="300">
        <f>E59*J59</f>
        <v>0</v>
      </c>
      <c r="O59" s="292">
        <v>2</v>
      </c>
      <c r="AA59" s="261">
        <v>1</v>
      </c>
      <c r="AB59" s="261">
        <v>1</v>
      </c>
      <c r="AC59" s="261">
        <v>1</v>
      </c>
      <c r="AZ59" s="261">
        <v>1</v>
      </c>
      <c r="BA59" s="261">
        <f>IF(AZ59=1,G59,0)</f>
        <v>0</v>
      </c>
      <c r="BB59" s="261">
        <f>IF(AZ59=2,G59,0)</f>
        <v>0</v>
      </c>
      <c r="BC59" s="261">
        <f>IF(AZ59=3,G59,0)</f>
        <v>0</v>
      </c>
      <c r="BD59" s="261">
        <f>IF(AZ59=4,G59,0)</f>
        <v>0</v>
      </c>
      <c r="BE59" s="261">
        <f>IF(AZ59=5,G59,0)</f>
        <v>0</v>
      </c>
      <c r="CA59" s="292">
        <v>1</v>
      </c>
      <c r="CB59" s="292">
        <v>1</v>
      </c>
    </row>
    <row r="60" spans="1:80">
      <c r="A60" s="301"/>
      <c r="B60" s="308"/>
      <c r="C60" s="309" t="s">
        <v>237</v>
      </c>
      <c r="D60" s="310"/>
      <c r="E60" s="311">
        <v>71.883799999999994</v>
      </c>
      <c r="F60" s="312"/>
      <c r="G60" s="313"/>
      <c r="H60" s="314"/>
      <c r="I60" s="306"/>
      <c r="J60" s="315"/>
      <c r="K60" s="306"/>
      <c r="M60" s="307" t="s">
        <v>237</v>
      </c>
      <c r="O60" s="292"/>
    </row>
    <row r="61" spans="1:80">
      <c r="A61" s="301"/>
      <c r="B61" s="308"/>
      <c r="C61" s="309" t="s">
        <v>238</v>
      </c>
      <c r="D61" s="310"/>
      <c r="E61" s="311">
        <v>-1.7663</v>
      </c>
      <c r="F61" s="312"/>
      <c r="G61" s="313"/>
      <c r="H61" s="314"/>
      <c r="I61" s="306"/>
      <c r="J61" s="315"/>
      <c r="K61" s="306"/>
      <c r="M61" s="307" t="s">
        <v>238</v>
      </c>
      <c r="O61" s="292"/>
    </row>
    <row r="62" spans="1:80">
      <c r="A62" s="301"/>
      <c r="B62" s="308"/>
      <c r="C62" s="309" t="s">
        <v>239</v>
      </c>
      <c r="D62" s="310"/>
      <c r="E62" s="311">
        <v>-11.3354</v>
      </c>
      <c r="F62" s="312"/>
      <c r="G62" s="313"/>
      <c r="H62" s="314"/>
      <c r="I62" s="306"/>
      <c r="J62" s="315"/>
      <c r="K62" s="306"/>
      <c r="M62" s="307" t="s">
        <v>239</v>
      </c>
      <c r="O62" s="292"/>
    </row>
    <row r="63" spans="1:80">
      <c r="A63" s="301"/>
      <c r="B63" s="308"/>
      <c r="C63" s="309" t="s">
        <v>240</v>
      </c>
      <c r="D63" s="310"/>
      <c r="E63" s="311">
        <v>-3.5089999999999999</v>
      </c>
      <c r="F63" s="312"/>
      <c r="G63" s="313"/>
      <c r="H63" s="314"/>
      <c r="I63" s="306"/>
      <c r="J63" s="315"/>
      <c r="K63" s="306"/>
      <c r="M63" s="307" t="s">
        <v>240</v>
      </c>
      <c r="O63" s="292"/>
    </row>
    <row r="64" spans="1:80">
      <c r="A64" s="301"/>
      <c r="B64" s="308"/>
      <c r="C64" s="309" t="s">
        <v>241</v>
      </c>
      <c r="D64" s="310"/>
      <c r="E64" s="311">
        <v>-3.5089999999999999</v>
      </c>
      <c r="F64" s="312"/>
      <c r="G64" s="313"/>
      <c r="H64" s="314"/>
      <c r="I64" s="306"/>
      <c r="J64" s="315"/>
      <c r="K64" s="306"/>
      <c r="M64" s="307" t="s">
        <v>241</v>
      </c>
      <c r="O64" s="292"/>
    </row>
    <row r="65" spans="1:80">
      <c r="A65" s="301"/>
      <c r="B65" s="308"/>
      <c r="C65" s="309" t="s">
        <v>242</v>
      </c>
      <c r="D65" s="310"/>
      <c r="E65" s="311">
        <v>-3.5089999999999999</v>
      </c>
      <c r="F65" s="312"/>
      <c r="G65" s="313"/>
      <c r="H65" s="314"/>
      <c r="I65" s="306"/>
      <c r="J65" s="315"/>
      <c r="K65" s="306"/>
      <c r="M65" s="307" t="s">
        <v>242</v>
      </c>
      <c r="O65" s="292"/>
    </row>
    <row r="66" spans="1:80">
      <c r="A66" s="301"/>
      <c r="B66" s="308"/>
      <c r="C66" s="309" t="s">
        <v>243</v>
      </c>
      <c r="D66" s="310"/>
      <c r="E66" s="311">
        <v>-20.5139</v>
      </c>
      <c r="F66" s="312"/>
      <c r="G66" s="313"/>
      <c r="H66" s="314"/>
      <c r="I66" s="306"/>
      <c r="J66" s="315"/>
      <c r="K66" s="306"/>
      <c r="M66" s="307" t="s">
        <v>243</v>
      </c>
      <c r="O66" s="292"/>
    </row>
    <row r="67" spans="1:80">
      <c r="A67" s="316"/>
      <c r="B67" s="317" t="s">
        <v>99</v>
      </c>
      <c r="C67" s="318" t="s">
        <v>232</v>
      </c>
      <c r="D67" s="319"/>
      <c r="E67" s="320"/>
      <c r="F67" s="321"/>
      <c r="G67" s="322">
        <f>SUM(G57:G66)</f>
        <v>0</v>
      </c>
      <c r="H67" s="323"/>
      <c r="I67" s="324">
        <f>SUM(I57:I66)</f>
        <v>50.960768099999996</v>
      </c>
      <c r="J67" s="323"/>
      <c r="K67" s="324">
        <f>SUM(K57:K66)</f>
        <v>0</v>
      </c>
      <c r="O67" s="292">
        <v>4</v>
      </c>
      <c r="BA67" s="325">
        <f>SUM(BA57:BA66)</f>
        <v>0</v>
      </c>
      <c r="BB67" s="325">
        <f>SUM(BB57:BB66)</f>
        <v>0</v>
      </c>
      <c r="BC67" s="325">
        <f>SUM(BC57:BC66)</f>
        <v>0</v>
      </c>
      <c r="BD67" s="325">
        <f>SUM(BD57:BD66)</f>
        <v>0</v>
      </c>
      <c r="BE67" s="325">
        <f>SUM(BE57:BE66)</f>
        <v>0</v>
      </c>
    </row>
    <row r="68" spans="1:80">
      <c r="A68" s="282" t="s">
        <v>97</v>
      </c>
      <c r="B68" s="283" t="s">
        <v>244</v>
      </c>
      <c r="C68" s="284" t="s">
        <v>245</v>
      </c>
      <c r="D68" s="285"/>
      <c r="E68" s="286"/>
      <c r="F68" s="286"/>
      <c r="G68" s="287"/>
      <c r="H68" s="288"/>
      <c r="I68" s="289"/>
      <c r="J68" s="290"/>
      <c r="K68" s="291"/>
      <c r="O68" s="292">
        <v>1</v>
      </c>
    </row>
    <row r="69" spans="1:80">
      <c r="A69" s="293">
        <v>17</v>
      </c>
      <c r="B69" s="294" t="s">
        <v>247</v>
      </c>
      <c r="C69" s="295" t="s">
        <v>248</v>
      </c>
      <c r="D69" s="296" t="s">
        <v>249</v>
      </c>
      <c r="E69" s="297">
        <v>12</v>
      </c>
      <c r="F69" s="297">
        <v>0</v>
      </c>
      <c r="G69" s="298">
        <f>E69*F69</f>
        <v>0</v>
      </c>
      <c r="H69" s="299">
        <v>0</v>
      </c>
      <c r="I69" s="300">
        <f>E69*H69</f>
        <v>0</v>
      </c>
      <c r="J69" s="299">
        <v>0</v>
      </c>
      <c r="K69" s="300">
        <f>E69*J69</f>
        <v>0</v>
      </c>
      <c r="O69" s="292">
        <v>2</v>
      </c>
      <c r="AA69" s="261">
        <v>1</v>
      </c>
      <c r="AB69" s="261">
        <v>1</v>
      </c>
      <c r="AC69" s="261">
        <v>1</v>
      </c>
      <c r="AZ69" s="261">
        <v>1</v>
      </c>
      <c r="BA69" s="261">
        <f>IF(AZ69=1,G69,0)</f>
        <v>0</v>
      </c>
      <c r="BB69" s="261">
        <f>IF(AZ69=2,G69,0)</f>
        <v>0</v>
      </c>
      <c r="BC69" s="261">
        <f>IF(AZ69=3,G69,0)</f>
        <v>0</v>
      </c>
      <c r="BD69" s="261">
        <f>IF(AZ69=4,G69,0)</f>
        <v>0</v>
      </c>
      <c r="BE69" s="261">
        <f>IF(AZ69=5,G69,0)</f>
        <v>0</v>
      </c>
      <c r="CA69" s="292">
        <v>1</v>
      </c>
      <c r="CB69" s="292">
        <v>1</v>
      </c>
    </row>
    <row r="70" spans="1:80">
      <c r="A70" s="293">
        <v>18</v>
      </c>
      <c r="B70" s="294" t="s">
        <v>250</v>
      </c>
      <c r="C70" s="295" t="s">
        <v>251</v>
      </c>
      <c r="D70" s="296" t="s">
        <v>249</v>
      </c>
      <c r="E70" s="297">
        <v>62.513599999999997</v>
      </c>
      <c r="F70" s="297">
        <v>0</v>
      </c>
      <c r="G70" s="298">
        <f>E70*F70</f>
        <v>0</v>
      </c>
      <c r="H70" s="299">
        <v>0</v>
      </c>
      <c r="I70" s="300">
        <f>E70*H70</f>
        <v>0</v>
      </c>
      <c r="J70" s="299">
        <v>0</v>
      </c>
      <c r="K70" s="300">
        <f>E70*J70</f>
        <v>0</v>
      </c>
      <c r="O70" s="292">
        <v>2</v>
      </c>
      <c r="AA70" s="261">
        <v>1</v>
      </c>
      <c r="AB70" s="261">
        <v>1</v>
      </c>
      <c r="AC70" s="261">
        <v>1</v>
      </c>
      <c r="AZ70" s="261">
        <v>1</v>
      </c>
      <c r="BA70" s="261">
        <f>IF(AZ70=1,G70,0)</f>
        <v>0</v>
      </c>
      <c r="BB70" s="261">
        <f>IF(AZ70=2,G70,0)</f>
        <v>0</v>
      </c>
      <c r="BC70" s="261">
        <f>IF(AZ70=3,G70,0)</f>
        <v>0</v>
      </c>
      <c r="BD70" s="261">
        <f>IF(AZ70=4,G70,0)</f>
        <v>0</v>
      </c>
      <c r="BE70" s="261">
        <f>IF(AZ70=5,G70,0)</f>
        <v>0</v>
      </c>
      <c r="CA70" s="292">
        <v>1</v>
      </c>
      <c r="CB70" s="292">
        <v>1</v>
      </c>
    </row>
    <row r="71" spans="1:80">
      <c r="A71" s="301"/>
      <c r="B71" s="308"/>
      <c r="C71" s="309" t="s">
        <v>252</v>
      </c>
      <c r="D71" s="310"/>
      <c r="E71" s="311">
        <v>50.513599999999997</v>
      </c>
      <c r="F71" s="312"/>
      <c r="G71" s="313"/>
      <c r="H71" s="314"/>
      <c r="I71" s="306"/>
      <c r="J71" s="315"/>
      <c r="K71" s="306"/>
      <c r="M71" s="307" t="s">
        <v>252</v>
      </c>
      <c r="O71" s="292"/>
    </row>
    <row r="72" spans="1:80">
      <c r="A72" s="301"/>
      <c r="B72" s="308"/>
      <c r="C72" s="309" t="s">
        <v>253</v>
      </c>
      <c r="D72" s="310"/>
      <c r="E72" s="311">
        <v>12</v>
      </c>
      <c r="F72" s="312"/>
      <c r="G72" s="313"/>
      <c r="H72" s="314"/>
      <c r="I72" s="306"/>
      <c r="J72" s="315"/>
      <c r="K72" s="306"/>
      <c r="M72" s="307" t="s">
        <v>253</v>
      </c>
      <c r="O72" s="292"/>
    </row>
    <row r="73" spans="1:80">
      <c r="A73" s="293">
        <v>19</v>
      </c>
      <c r="B73" s="294" t="s">
        <v>254</v>
      </c>
      <c r="C73" s="295" t="s">
        <v>255</v>
      </c>
      <c r="D73" s="296" t="s">
        <v>249</v>
      </c>
      <c r="E73" s="297">
        <v>12.1</v>
      </c>
      <c r="F73" s="297">
        <v>0</v>
      </c>
      <c r="G73" s="298">
        <f>E73*F73</f>
        <v>0</v>
      </c>
      <c r="H73" s="299">
        <v>0</v>
      </c>
      <c r="I73" s="300">
        <f>E73*H73</f>
        <v>0</v>
      </c>
      <c r="J73" s="299">
        <v>0</v>
      </c>
      <c r="K73" s="300">
        <f>E73*J73</f>
        <v>0</v>
      </c>
      <c r="O73" s="292">
        <v>2</v>
      </c>
      <c r="AA73" s="261">
        <v>1</v>
      </c>
      <c r="AB73" s="261">
        <v>1</v>
      </c>
      <c r="AC73" s="261">
        <v>1</v>
      </c>
      <c r="AZ73" s="261">
        <v>1</v>
      </c>
      <c r="BA73" s="261">
        <f>IF(AZ73=1,G73,0)</f>
        <v>0</v>
      </c>
      <c r="BB73" s="261">
        <f>IF(AZ73=2,G73,0)</f>
        <v>0</v>
      </c>
      <c r="BC73" s="261">
        <f>IF(AZ73=3,G73,0)</f>
        <v>0</v>
      </c>
      <c r="BD73" s="261">
        <f>IF(AZ73=4,G73,0)</f>
        <v>0</v>
      </c>
      <c r="BE73" s="261">
        <f>IF(AZ73=5,G73,0)</f>
        <v>0</v>
      </c>
      <c r="CA73" s="292">
        <v>1</v>
      </c>
      <c r="CB73" s="292">
        <v>1</v>
      </c>
    </row>
    <row r="74" spans="1:80">
      <c r="A74" s="301"/>
      <c r="B74" s="302"/>
      <c r="C74" s="303" t="s">
        <v>256</v>
      </c>
      <c r="D74" s="304"/>
      <c r="E74" s="304"/>
      <c r="F74" s="304"/>
      <c r="G74" s="305"/>
      <c r="I74" s="306"/>
      <c r="K74" s="306"/>
      <c r="L74" s="307" t="s">
        <v>256</v>
      </c>
      <c r="O74" s="292">
        <v>3</v>
      </c>
    </row>
    <row r="75" spans="1:80">
      <c r="A75" s="293">
        <v>20</v>
      </c>
      <c r="B75" s="294" t="s">
        <v>257</v>
      </c>
      <c r="C75" s="295" t="s">
        <v>258</v>
      </c>
      <c r="D75" s="296" t="s">
        <v>249</v>
      </c>
      <c r="E75" s="297">
        <v>12</v>
      </c>
      <c r="F75" s="297">
        <v>0</v>
      </c>
      <c r="G75" s="298">
        <f>E75*F75</f>
        <v>0</v>
      </c>
      <c r="H75" s="299">
        <v>0</v>
      </c>
      <c r="I75" s="300">
        <f>E75*H75</f>
        <v>0</v>
      </c>
      <c r="J75" s="299">
        <v>0</v>
      </c>
      <c r="K75" s="300">
        <f>E75*J75</f>
        <v>0</v>
      </c>
      <c r="O75" s="292">
        <v>2</v>
      </c>
      <c r="AA75" s="261">
        <v>1</v>
      </c>
      <c r="AB75" s="261">
        <v>1</v>
      </c>
      <c r="AC75" s="261">
        <v>1</v>
      </c>
      <c r="AZ75" s="261">
        <v>1</v>
      </c>
      <c r="BA75" s="261">
        <f>IF(AZ75=1,G75,0)</f>
        <v>0</v>
      </c>
      <c r="BB75" s="261">
        <f>IF(AZ75=2,G75,0)</f>
        <v>0</v>
      </c>
      <c r="BC75" s="261">
        <f>IF(AZ75=3,G75,0)</f>
        <v>0</v>
      </c>
      <c r="BD75" s="261">
        <f>IF(AZ75=4,G75,0)</f>
        <v>0</v>
      </c>
      <c r="BE75" s="261">
        <f>IF(AZ75=5,G75,0)</f>
        <v>0</v>
      </c>
      <c r="CA75" s="292">
        <v>1</v>
      </c>
      <c r="CB75" s="292">
        <v>1</v>
      </c>
    </row>
    <row r="76" spans="1:80">
      <c r="A76" s="293">
        <v>21</v>
      </c>
      <c r="B76" s="294" t="s">
        <v>259</v>
      </c>
      <c r="C76" s="295" t="s">
        <v>260</v>
      </c>
      <c r="D76" s="296" t="s">
        <v>261</v>
      </c>
      <c r="E76" s="297">
        <v>0.33</v>
      </c>
      <c r="F76" s="297">
        <v>0</v>
      </c>
      <c r="G76" s="298">
        <f>E76*F76</f>
        <v>0</v>
      </c>
      <c r="H76" s="299">
        <v>0</v>
      </c>
      <c r="I76" s="300">
        <f>E76*H76</f>
        <v>0</v>
      </c>
      <c r="J76" s="299"/>
      <c r="K76" s="300">
        <f>E76*J76</f>
        <v>0</v>
      </c>
      <c r="O76" s="292">
        <v>2</v>
      </c>
      <c r="AA76" s="261">
        <v>3</v>
      </c>
      <c r="AB76" s="261">
        <v>1</v>
      </c>
      <c r="AC76" s="261">
        <v>572497</v>
      </c>
      <c r="AZ76" s="261">
        <v>1</v>
      </c>
      <c r="BA76" s="261">
        <f>IF(AZ76=1,G76,0)</f>
        <v>0</v>
      </c>
      <c r="BB76" s="261">
        <f>IF(AZ76=2,G76,0)</f>
        <v>0</v>
      </c>
      <c r="BC76" s="261">
        <f>IF(AZ76=3,G76,0)</f>
        <v>0</v>
      </c>
      <c r="BD76" s="261">
        <f>IF(AZ76=4,G76,0)</f>
        <v>0</v>
      </c>
      <c r="BE76" s="261">
        <f>IF(AZ76=5,G76,0)</f>
        <v>0</v>
      </c>
      <c r="CA76" s="292">
        <v>3</v>
      </c>
      <c r="CB76" s="292">
        <v>1</v>
      </c>
    </row>
    <row r="77" spans="1:80">
      <c r="A77" s="301"/>
      <c r="B77" s="308"/>
      <c r="C77" s="309" t="s">
        <v>262</v>
      </c>
      <c r="D77" s="310"/>
      <c r="E77" s="311">
        <v>0.33</v>
      </c>
      <c r="F77" s="312"/>
      <c r="G77" s="313"/>
      <c r="H77" s="314"/>
      <c r="I77" s="306"/>
      <c r="J77" s="315"/>
      <c r="K77" s="306"/>
      <c r="M77" s="307" t="s">
        <v>262</v>
      </c>
      <c r="O77" s="292"/>
    </row>
    <row r="78" spans="1:80">
      <c r="A78" s="316"/>
      <c r="B78" s="317" t="s">
        <v>99</v>
      </c>
      <c r="C78" s="318" t="s">
        <v>246</v>
      </c>
      <c r="D78" s="319"/>
      <c r="E78" s="320"/>
      <c r="F78" s="321"/>
      <c r="G78" s="322">
        <f>SUM(G68:G77)</f>
        <v>0</v>
      </c>
      <c r="H78" s="323"/>
      <c r="I78" s="324">
        <f>SUM(I68:I77)</f>
        <v>0</v>
      </c>
      <c r="J78" s="323"/>
      <c r="K78" s="324">
        <f>SUM(K68:K77)</f>
        <v>0</v>
      </c>
      <c r="O78" s="292">
        <v>4</v>
      </c>
      <c r="BA78" s="325">
        <f>SUM(BA68:BA77)</f>
        <v>0</v>
      </c>
      <c r="BB78" s="325">
        <f>SUM(BB68:BB77)</f>
        <v>0</v>
      </c>
      <c r="BC78" s="325">
        <f>SUM(BC68:BC77)</f>
        <v>0</v>
      </c>
      <c r="BD78" s="325">
        <f>SUM(BD68:BD77)</f>
        <v>0</v>
      </c>
      <c r="BE78" s="325">
        <f>SUM(BE68:BE77)</f>
        <v>0</v>
      </c>
    </row>
    <row r="79" spans="1:80">
      <c r="A79" s="282" t="s">
        <v>97</v>
      </c>
      <c r="B79" s="283" t="s">
        <v>263</v>
      </c>
      <c r="C79" s="284" t="s">
        <v>264</v>
      </c>
      <c r="D79" s="285"/>
      <c r="E79" s="286"/>
      <c r="F79" s="286"/>
      <c r="G79" s="287"/>
      <c r="H79" s="288"/>
      <c r="I79" s="289"/>
      <c r="J79" s="290"/>
      <c r="K79" s="291"/>
      <c r="O79" s="292">
        <v>1</v>
      </c>
    </row>
    <row r="80" spans="1:80">
      <c r="A80" s="293">
        <v>22</v>
      </c>
      <c r="B80" s="294" t="s">
        <v>266</v>
      </c>
      <c r="C80" s="295" t="s">
        <v>267</v>
      </c>
      <c r="D80" s="296" t="s">
        <v>170</v>
      </c>
      <c r="E80" s="297">
        <v>64.233800000000002</v>
      </c>
      <c r="F80" s="297">
        <v>0</v>
      </c>
      <c r="G80" s="298">
        <f>E80*F80</f>
        <v>0</v>
      </c>
      <c r="H80" s="299">
        <v>0</v>
      </c>
      <c r="I80" s="300">
        <f>E80*H80</f>
        <v>0</v>
      </c>
      <c r="J80" s="299">
        <v>0</v>
      </c>
      <c r="K80" s="300">
        <f>E80*J80</f>
        <v>0</v>
      </c>
      <c r="O80" s="292">
        <v>2</v>
      </c>
      <c r="AA80" s="261">
        <v>1</v>
      </c>
      <c r="AB80" s="261">
        <v>1</v>
      </c>
      <c r="AC80" s="261">
        <v>1</v>
      </c>
      <c r="AZ80" s="261">
        <v>1</v>
      </c>
      <c r="BA80" s="261">
        <f>IF(AZ80=1,G80,0)</f>
        <v>0</v>
      </c>
      <c r="BB80" s="261">
        <f>IF(AZ80=2,G80,0)</f>
        <v>0</v>
      </c>
      <c r="BC80" s="261">
        <f>IF(AZ80=3,G80,0)</f>
        <v>0</v>
      </c>
      <c r="BD80" s="261">
        <f>IF(AZ80=4,G80,0)</f>
        <v>0</v>
      </c>
      <c r="BE80" s="261">
        <f>IF(AZ80=5,G80,0)</f>
        <v>0</v>
      </c>
      <c r="CA80" s="292">
        <v>1</v>
      </c>
      <c r="CB80" s="292">
        <v>1</v>
      </c>
    </row>
    <row r="81" spans="1:80">
      <c r="A81" s="316"/>
      <c r="B81" s="317" t="s">
        <v>99</v>
      </c>
      <c r="C81" s="318" t="s">
        <v>265</v>
      </c>
      <c r="D81" s="319"/>
      <c r="E81" s="320"/>
      <c r="F81" s="321"/>
      <c r="G81" s="322">
        <f>SUM(G79:G80)</f>
        <v>0</v>
      </c>
      <c r="H81" s="323"/>
      <c r="I81" s="324">
        <f>SUM(I79:I80)</f>
        <v>0</v>
      </c>
      <c r="J81" s="323"/>
      <c r="K81" s="324">
        <f>SUM(K79:K80)</f>
        <v>0</v>
      </c>
      <c r="O81" s="292">
        <v>4</v>
      </c>
      <c r="BA81" s="325">
        <f>SUM(BA79:BA80)</f>
        <v>0</v>
      </c>
      <c r="BB81" s="325">
        <f>SUM(BB79:BB80)</f>
        <v>0</v>
      </c>
      <c r="BC81" s="325">
        <f>SUM(BC79:BC80)</f>
        <v>0</v>
      </c>
      <c r="BD81" s="325">
        <f>SUM(BD79:BD80)</f>
        <v>0</v>
      </c>
      <c r="BE81" s="325">
        <f>SUM(BE79:BE80)</f>
        <v>0</v>
      </c>
    </row>
    <row r="82" spans="1:80">
      <c r="A82" s="282" t="s">
        <v>97</v>
      </c>
      <c r="B82" s="283" t="s">
        <v>268</v>
      </c>
      <c r="C82" s="284" t="s">
        <v>269</v>
      </c>
      <c r="D82" s="285"/>
      <c r="E82" s="286"/>
      <c r="F82" s="286"/>
      <c r="G82" s="287"/>
      <c r="H82" s="288"/>
      <c r="I82" s="289"/>
      <c r="J82" s="290"/>
      <c r="K82" s="291"/>
      <c r="O82" s="292">
        <v>1</v>
      </c>
    </row>
    <row r="83" spans="1:80" ht="22.5">
      <c r="A83" s="293">
        <v>23</v>
      </c>
      <c r="B83" s="294" t="s">
        <v>271</v>
      </c>
      <c r="C83" s="295" t="s">
        <v>272</v>
      </c>
      <c r="D83" s="296" t="s">
        <v>249</v>
      </c>
      <c r="E83" s="297">
        <v>35.090000000000003</v>
      </c>
      <c r="F83" s="297">
        <v>0</v>
      </c>
      <c r="G83" s="298">
        <f>E83*F83</f>
        <v>0</v>
      </c>
      <c r="H83" s="299">
        <v>0</v>
      </c>
      <c r="I83" s="300">
        <f>E83*H83</f>
        <v>0</v>
      </c>
      <c r="J83" s="299">
        <v>0</v>
      </c>
      <c r="K83" s="300">
        <f>E83*J83</f>
        <v>0</v>
      </c>
      <c r="O83" s="292">
        <v>2</v>
      </c>
      <c r="AA83" s="261">
        <v>1</v>
      </c>
      <c r="AB83" s="261">
        <v>1</v>
      </c>
      <c r="AC83" s="261">
        <v>1</v>
      </c>
      <c r="AZ83" s="261">
        <v>1</v>
      </c>
      <c r="BA83" s="261">
        <f>IF(AZ83=1,G83,0)</f>
        <v>0</v>
      </c>
      <c r="BB83" s="261">
        <f>IF(AZ83=2,G83,0)</f>
        <v>0</v>
      </c>
      <c r="BC83" s="261">
        <f>IF(AZ83=3,G83,0)</f>
        <v>0</v>
      </c>
      <c r="BD83" s="261">
        <f>IF(AZ83=4,G83,0)</f>
        <v>0</v>
      </c>
      <c r="BE83" s="261">
        <f>IF(AZ83=5,G83,0)</f>
        <v>0</v>
      </c>
      <c r="CA83" s="292">
        <v>1</v>
      </c>
      <c r="CB83" s="292">
        <v>1</v>
      </c>
    </row>
    <row r="84" spans="1:80">
      <c r="A84" s="301"/>
      <c r="B84" s="302"/>
      <c r="C84" s="303" t="s">
        <v>273</v>
      </c>
      <c r="D84" s="304"/>
      <c r="E84" s="304"/>
      <c r="F84" s="304"/>
      <c r="G84" s="305"/>
      <c r="I84" s="306"/>
      <c r="K84" s="306"/>
      <c r="L84" s="307" t="s">
        <v>273</v>
      </c>
      <c r="O84" s="292">
        <v>3</v>
      </c>
    </row>
    <row r="85" spans="1:80">
      <c r="A85" s="301"/>
      <c r="B85" s="308"/>
      <c r="C85" s="309" t="s">
        <v>274</v>
      </c>
      <c r="D85" s="310"/>
      <c r="E85" s="311">
        <v>35.090000000000003</v>
      </c>
      <c r="F85" s="312"/>
      <c r="G85" s="313"/>
      <c r="H85" s="314"/>
      <c r="I85" s="306"/>
      <c r="J85" s="315"/>
      <c r="K85" s="306"/>
      <c r="M85" s="307" t="s">
        <v>274</v>
      </c>
      <c r="O85" s="292"/>
    </row>
    <row r="86" spans="1:80">
      <c r="A86" s="316"/>
      <c r="B86" s="317" t="s">
        <v>99</v>
      </c>
      <c r="C86" s="318" t="s">
        <v>270</v>
      </c>
      <c r="D86" s="319"/>
      <c r="E86" s="320"/>
      <c r="F86" s="321"/>
      <c r="G86" s="322">
        <f>SUM(G82:G85)</f>
        <v>0</v>
      </c>
      <c r="H86" s="323"/>
      <c r="I86" s="324">
        <f>SUM(I82:I85)</f>
        <v>0</v>
      </c>
      <c r="J86" s="323"/>
      <c r="K86" s="324">
        <f>SUM(K82:K85)</f>
        <v>0</v>
      </c>
      <c r="O86" s="292">
        <v>4</v>
      </c>
      <c r="BA86" s="325">
        <f>SUM(BA82:BA85)</f>
        <v>0</v>
      </c>
      <c r="BB86" s="325">
        <f>SUM(BB82:BB85)</f>
        <v>0</v>
      </c>
      <c r="BC86" s="325">
        <f>SUM(BC82:BC85)</f>
        <v>0</v>
      </c>
      <c r="BD86" s="325">
        <f>SUM(BD82:BD85)</f>
        <v>0</v>
      </c>
      <c r="BE86" s="325">
        <f>SUM(BE82:BE85)</f>
        <v>0</v>
      </c>
    </row>
    <row r="87" spans="1:80">
      <c r="A87" s="282" t="s">
        <v>97</v>
      </c>
      <c r="B87" s="283" t="s">
        <v>275</v>
      </c>
      <c r="C87" s="284" t="s">
        <v>276</v>
      </c>
      <c r="D87" s="285"/>
      <c r="E87" s="286"/>
      <c r="F87" s="286"/>
      <c r="G87" s="287"/>
      <c r="H87" s="288"/>
      <c r="I87" s="289"/>
      <c r="J87" s="290"/>
      <c r="K87" s="291"/>
      <c r="O87" s="292">
        <v>1</v>
      </c>
    </row>
    <row r="88" spans="1:80">
      <c r="A88" s="293">
        <v>24</v>
      </c>
      <c r="B88" s="294" t="s">
        <v>278</v>
      </c>
      <c r="C88" s="295" t="s">
        <v>279</v>
      </c>
      <c r="D88" s="296" t="s">
        <v>170</v>
      </c>
      <c r="E88" s="297">
        <v>3.5089999999999999</v>
      </c>
      <c r="F88" s="297">
        <v>0</v>
      </c>
      <c r="G88" s="298">
        <f>E88*F88</f>
        <v>0</v>
      </c>
      <c r="H88" s="299">
        <v>2.16</v>
      </c>
      <c r="I88" s="300">
        <f>E88*H88</f>
        <v>7.57944</v>
      </c>
      <c r="J88" s="299">
        <v>0</v>
      </c>
      <c r="K88" s="300">
        <f>E88*J88</f>
        <v>0</v>
      </c>
      <c r="O88" s="292">
        <v>2</v>
      </c>
      <c r="AA88" s="261">
        <v>1</v>
      </c>
      <c r="AB88" s="261">
        <v>1</v>
      </c>
      <c r="AC88" s="261">
        <v>1</v>
      </c>
      <c r="AZ88" s="261">
        <v>1</v>
      </c>
      <c r="BA88" s="261">
        <f>IF(AZ88=1,G88,0)</f>
        <v>0</v>
      </c>
      <c r="BB88" s="261">
        <f>IF(AZ88=2,G88,0)</f>
        <v>0</v>
      </c>
      <c r="BC88" s="261">
        <f>IF(AZ88=3,G88,0)</f>
        <v>0</v>
      </c>
      <c r="BD88" s="261">
        <f>IF(AZ88=4,G88,0)</f>
        <v>0</v>
      </c>
      <c r="BE88" s="261">
        <f>IF(AZ88=5,G88,0)</f>
        <v>0</v>
      </c>
      <c r="CA88" s="292">
        <v>1</v>
      </c>
      <c r="CB88" s="292">
        <v>1</v>
      </c>
    </row>
    <row r="89" spans="1:80">
      <c r="A89" s="301"/>
      <c r="B89" s="302"/>
      <c r="C89" s="303" t="s">
        <v>280</v>
      </c>
      <c r="D89" s="304"/>
      <c r="E89" s="304"/>
      <c r="F89" s="304"/>
      <c r="G89" s="305"/>
      <c r="I89" s="306"/>
      <c r="K89" s="306"/>
      <c r="L89" s="307" t="s">
        <v>280</v>
      </c>
      <c r="O89" s="292">
        <v>3</v>
      </c>
    </row>
    <row r="90" spans="1:80">
      <c r="A90" s="301"/>
      <c r="B90" s="308"/>
      <c r="C90" s="309" t="s">
        <v>281</v>
      </c>
      <c r="D90" s="310"/>
      <c r="E90" s="311">
        <v>3.5089999999999999</v>
      </c>
      <c r="F90" s="312"/>
      <c r="G90" s="313"/>
      <c r="H90" s="314"/>
      <c r="I90" s="306"/>
      <c r="J90" s="315"/>
      <c r="K90" s="306"/>
      <c r="M90" s="307" t="s">
        <v>281</v>
      </c>
      <c r="O90" s="292"/>
    </row>
    <row r="91" spans="1:80">
      <c r="A91" s="293">
        <v>25</v>
      </c>
      <c r="B91" s="294" t="s">
        <v>282</v>
      </c>
      <c r="C91" s="295" t="s">
        <v>283</v>
      </c>
      <c r="D91" s="296" t="s">
        <v>170</v>
      </c>
      <c r="E91" s="297">
        <v>3.5089999999999999</v>
      </c>
      <c r="F91" s="297">
        <v>0</v>
      </c>
      <c r="G91" s="298">
        <f>E91*F91</f>
        <v>0</v>
      </c>
      <c r="H91" s="299">
        <v>2.5249999999999999</v>
      </c>
      <c r="I91" s="300">
        <f>E91*H91</f>
        <v>8.8602249999999998</v>
      </c>
      <c r="J91" s="299">
        <v>0</v>
      </c>
      <c r="K91" s="300">
        <f>E91*J91</f>
        <v>0</v>
      </c>
      <c r="O91" s="292">
        <v>2</v>
      </c>
      <c r="AA91" s="261">
        <v>1</v>
      </c>
      <c r="AB91" s="261">
        <v>1</v>
      </c>
      <c r="AC91" s="261">
        <v>1</v>
      </c>
      <c r="AZ91" s="261">
        <v>1</v>
      </c>
      <c r="BA91" s="261">
        <f>IF(AZ91=1,G91,0)</f>
        <v>0</v>
      </c>
      <c r="BB91" s="261">
        <f>IF(AZ91=2,G91,0)</f>
        <v>0</v>
      </c>
      <c r="BC91" s="261">
        <f>IF(AZ91=3,G91,0)</f>
        <v>0</v>
      </c>
      <c r="BD91" s="261">
        <f>IF(AZ91=4,G91,0)</f>
        <v>0</v>
      </c>
      <c r="BE91" s="261">
        <f>IF(AZ91=5,G91,0)</f>
        <v>0</v>
      </c>
      <c r="CA91" s="292">
        <v>1</v>
      </c>
      <c r="CB91" s="292">
        <v>1</v>
      </c>
    </row>
    <row r="92" spans="1:80">
      <c r="A92" s="301"/>
      <c r="B92" s="308"/>
      <c r="C92" s="309" t="s">
        <v>284</v>
      </c>
      <c r="D92" s="310"/>
      <c r="E92" s="311">
        <v>3.5089999999999999</v>
      </c>
      <c r="F92" s="312"/>
      <c r="G92" s="313"/>
      <c r="H92" s="314"/>
      <c r="I92" s="306"/>
      <c r="J92" s="315"/>
      <c r="K92" s="306"/>
      <c r="M92" s="307" t="s">
        <v>284</v>
      </c>
      <c r="O92" s="292"/>
    </row>
    <row r="93" spans="1:80">
      <c r="A93" s="293">
        <v>26</v>
      </c>
      <c r="B93" s="294" t="s">
        <v>285</v>
      </c>
      <c r="C93" s="295" t="s">
        <v>286</v>
      </c>
      <c r="D93" s="296" t="s">
        <v>170</v>
      </c>
      <c r="E93" s="297">
        <v>3.5440999999999998</v>
      </c>
      <c r="F93" s="297">
        <v>0</v>
      </c>
      <c r="G93" s="298">
        <f>E93*F93</f>
        <v>0</v>
      </c>
      <c r="H93" s="299">
        <v>2.5249999999999999</v>
      </c>
      <c r="I93" s="300">
        <f>E93*H93</f>
        <v>8.9488524999999992</v>
      </c>
      <c r="J93" s="299">
        <v>0</v>
      </c>
      <c r="K93" s="300">
        <f>E93*J93</f>
        <v>0</v>
      </c>
      <c r="O93" s="292">
        <v>2</v>
      </c>
      <c r="AA93" s="261">
        <v>1</v>
      </c>
      <c r="AB93" s="261">
        <v>1</v>
      </c>
      <c r="AC93" s="261">
        <v>1</v>
      </c>
      <c r="AZ93" s="261">
        <v>1</v>
      </c>
      <c r="BA93" s="261">
        <f>IF(AZ93=1,G93,0)</f>
        <v>0</v>
      </c>
      <c r="BB93" s="261">
        <f>IF(AZ93=2,G93,0)</f>
        <v>0</v>
      </c>
      <c r="BC93" s="261">
        <f>IF(AZ93=3,G93,0)</f>
        <v>0</v>
      </c>
      <c r="BD93" s="261">
        <f>IF(AZ93=4,G93,0)</f>
        <v>0</v>
      </c>
      <c r="BE93" s="261">
        <f>IF(AZ93=5,G93,0)</f>
        <v>0</v>
      </c>
      <c r="CA93" s="292">
        <v>1</v>
      </c>
      <c r="CB93" s="292">
        <v>1</v>
      </c>
    </row>
    <row r="94" spans="1:80">
      <c r="A94" s="301"/>
      <c r="B94" s="302"/>
      <c r="C94" s="303" t="s">
        <v>287</v>
      </c>
      <c r="D94" s="304"/>
      <c r="E94" s="304"/>
      <c r="F94" s="304"/>
      <c r="G94" s="305"/>
      <c r="I94" s="306"/>
      <c r="K94" s="306"/>
      <c r="L94" s="307" t="s">
        <v>287</v>
      </c>
      <c r="O94" s="292">
        <v>3</v>
      </c>
    </row>
    <row r="95" spans="1:80">
      <c r="A95" s="301"/>
      <c r="B95" s="308"/>
      <c r="C95" s="309" t="s">
        <v>288</v>
      </c>
      <c r="D95" s="310"/>
      <c r="E95" s="311">
        <v>3.5440999999999998</v>
      </c>
      <c r="F95" s="312"/>
      <c r="G95" s="313"/>
      <c r="H95" s="314"/>
      <c r="I95" s="306"/>
      <c r="J95" s="315"/>
      <c r="K95" s="306"/>
      <c r="M95" s="307" t="s">
        <v>288</v>
      </c>
      <c r="O95" s="292"/>
    </row>
    <row r="96" spans="1:80">
      <c r="A96" s="293">
        <v>27</v>
      </c>
      <c r="B96" s="294" t="s">
        <v>289</v>
      </c>
      <c r="C96" s="295" t="s">
        <v>290</v>
      </c>
      <c r="D96" s="296" t="s">
        <v>291</v>
      </c>
      <c r="E96" s="297">
        <v>1.9800000000000002E-2</v>
      </c>
      <c r="F96" s="297">
        <v>0</v>
      </c>
      <c r="G96" s="298">
        <f>E96*F96</f>
        <v>0</v>
      </c>
      <c r="H96" s="299">
        <v>1.0217400000000001</v>
      </c>
      <c r="I96" s="300">
        <f>E96*H96</f>
        <v>2.0230452000000003E-2</v>
      </c>
      <c r="J96" s="299">
        <v>0</v>
      </c>
      <c r="K96" s="300">
        <f>E96*J96</f>
        <v>0</v>
      </c>
      <c r="O96" s="292">
        <v>2</v>
      </c>
      <c r="AA96" s="261">
        <v>1</v>
      </c>
      <c r="AB96" s="261">
        <v>1</v>
      </c>
      <c r="AC96" s="261">
        <v>1</v>
      </c>
      <c r="AZ96" s="261">
        <v>1</v>
      </c>
      <c r="BA96" s="261">
        <f>IF(AZ96=1,G96,0)</f>
        <v>0</v>
      </c>
      <c r="BB96" s="261">
        <f>IF(AZ96=2,G96,0)</f>
        <v>0</v>
      </c>
      <c r="BC96" s="261">
        <f>IF(AZ96=3,G96,0)</f>
        <v>0</v>
      </c>
      <c r="BD96" s="261">
        <f>IF(AZ96=4,G96,0)</f>
        <v>0</v>
      </c>
      <c r="BE96" s="261">
        <f>IF(AZ96=5,G96,0)</f>
        <v>0</v>
      </c>
      <c r="CA96" s="292">
        <v>1</v>
      </c>
      <c r="CB96" s="292">
        <v>1</v>
      </c>
    </row>
    <row r="97" spans="1:80">
      <c r="A97" s="301"/>
      <c r="B97" s="302"/>
      <c r="C97" s="303"/>
      <c r="D97" s="304"/>
      <c r="E97" s="304"/>
      <c r="F97" s="304"/>
      <c r="G97" s="305"/>
      <c r="I97" s="306"/>
      <c r="K97" s="306"/>
      <c r="L97" s="307"/>
      <c r="O97" s="292">
        <v>3</v>
      </c>
    </row>
    <row r="98" spans="1:80">
      <c r="A98" s="301"/>
      <c r="B98" s="308"/>
      <c r="C98" s="309" t="s">
        <v>292</v>
      </c>
      <c r="D98" s="310"/>
      <c r="E98" s="311">
        <v>1.9800000000000002E-2</v>
      </c>
      <c r="F98" s="312"/>
      <c r="G98" s="313"/>
      <c r="H98" s="314"/>
      <c r="I98" s="306"/>
      <c r="J98" s="315"/>
      <c r="K98" s="306"/>
      <c r="M98" s="307" t="s">
        <v>292</v>
      </c>
      <c r="O98" s="292"/>
    </row>
    <row r="99" spans="1:80">
      <c r="A99" s="316"/>
      <c r="B99" s="317" t="s">
        <v>99</v>
      </c>
      <c r="C99" s="318" t="s">
        <v>277</v>
      </c>
      <c r="D99" s="319"/>
      <c r="E99" s="320"/>
      <c r="F99" s="321"/>
      <c r="G99" s="322">
        <f>SUM(G87:G98)</f>
        <v>0</v>
      </c>
      <c r="H99" s="323"/>
      <c r="I99" s="324">
        <f>SUM(I87:I98)</f>
        <v>25.408747951999999</v>
      </c>
      <c r="J99" s="323"/>
      <c r="K99" s="324">
        <f>SUM(K87:K98)</f>
        <v>0</v>
      </c>
      <c r="O99" s="292">
        <v>4</v>
      </c>
      <c r="BA99" s="325">
        <f>SUM(BA87:BA98)</f>
        <v>0</v>
      </c>
      <c r="BB99" s="325">
        <f>SUM(BB87:BB98)</f>
        <v>0</v>
      </c>
      <c r="BC99" s="325">
        <f>SUM(BC87:BC98)</f>
        <v>0</v>
      </c>
      <c r="BD99" s="325">
        <f>SUM(BD87:BD98)</f>
        <v>0</v>
      </c>
      <c r="BE99" s="325">
        <f>SUM(BE87:BE98)</f>
        <v>0</v>
      </c>
    </row>
    <row r="100" spans="1:80">
      <c r="A100" s="282" t="s">
        <v>97</v>
      </c>
      <c r="B100" s="283" t="s">
        <v>293</v>
      </c>
      <c r="C100" s="284" t="s">
        <v>294</v>
      </c>
      <c r="D100" s="285"/>
      <c r="E100" s="286"/>
      <c r="F100" s="286"/>
      <c r="G100" s="287"/>
      <c r="H100" s="288"/>
      <c r="I100" s="289"/>
      <c r="J100" s="290"/>
      <c r="K100" s="291"/>
      <c r="O100" s="292">
        <v>1</v>
      </c>
    </row>
    <row r="101" spans="1:80">
      <c r="A101" s="293">
        <v>28</v>
      </c>
      <c r="B101" s="294" t="s">
        <v>296</v>
      </c>
      <c r="C101" s="295" t="s">
        <v>297</v>
      </c>
      <c r="D101" s="296" t="s">
        <v>249</v>
      </c>
      <c r="E101" s="297">
        <v>24.5</v>
      </c>
      <c r="F101" s="297">
        <v>0</v>
      </c>
      <c r="G101" s="298">
        <f>E101*F101</f>
        <v>0</v>
      </c>
      <c r="H101" s="299">
        <v>0.5292</v>
      </c>
      <c r="I101" s="300">
        <f>E101*H101</f>
        <v>12.965400000000001</v>
      </c>
      <c r="J101" s="299">
        <v>0</v>
      </c>
      <c r="K101" s="300">
        <f>E101*J101</f>
        <v>0</v>
      </c>
      <c r="O101" s="292">
        <v>2</v>
      </c>
      <c r="AA101" s="261">
        <v>1</v>
      </c>
      <c r="AB101" s="261">
        <v>1</v>
      </c>
      <c r="AC101" s="261">
        <v>1</v>
      </c>
      <c r="AZ101" s="261">
        <v>1</v>
      </c>
      <c r="BA101" s="261">
        <f>IF(AZ101=1,G101,0)</f>
        <v>0</v>
      </c>
      <c r="BB101" s="261">
        <f>IF(AZ101=2,G101,0)</f>
        <v>0</v>
      </c>
      <c r="BC101" s="261">
        <f>IF(AZ101=3,G101,0)</f>
        <v>0</v>
      </c>
      <c r="BD101" s="261">
        <f>IF(AZ101=4,G101,0)</f>
        <v>0</v>
      </c>
      <c r="BE101" s="261">
        <f>IF(AZ101=5,G101,0)</f>
        <v>0</v>
      </c>
      <c r="CA101" s="292">
        <v>1</v>
      </c>
      <c r="CB101" s="292">
        <v>1</v>
      </c>
    </row>
    <row r="102" spans="1:80">
      <c r="A102" s="301"/>
      <c r="B102" s="302"/>
      <c r="C102" s="303" t="s">
        <v>298</v>
      </c>
      <c r="D102" s="304"/>
      <c r="E102" s="304"/>
      <c r="F102" s="304"/>
      <c r="G102" s="305"/>
      <c r="I102" s="306"/>
      <c r="K102" s="306"/>
      <c r="L102" s="307" t="s">
        <v>298</v>
      </c>
      <c r="O102" s="292">
        <v>3</v>
      </c>
    </row>
    <row r="103" spans="1:80">
      <c r="A103" s="293">
        <v>29</v>
      </c>
      <c r="B103" s="294" t="s">
        <v>299</v>
      </c>
      <c r="C103" s="295" t="s">
        <v>300</v>
      </c>
      <c r="D103" s="296" t="s">
        <v>249</v>
      </c>
      <c r="E103" s="297">
        <v>3.5</v>
      </c>
      <c r="F103" s="297">
        <v>0</v>
      </c>
      <c r="G103" s="298">
        <f>E103*F103</f>
        <v>0</v>
      </c>
      <c r="H103" s="299">
        <v>0.18462999999999999</v>
      </c>
      <c r="I103" s="300">
        <f>E103*H103</f>
        <v>0.64620499999999992</v>
      </c>
      <c r="J103" s="299">
        <v>0</v>
      </c>
      <c r="K103" s="300">
        <f>E103*J103</f>
        <v>0</v>
      </c>
      <c r="O103" s="292">
        <v>2</v>
      </c>
      <c r="AA103" s="261">
        <v>1</v>
      </c>
      <c r="AB103" s="261">
        <v>1</v>
      </c>
      <c r="AC103" s="261">
        <v>1</v>
      </c>
      <c r="AZ103" s="261">
        <v>1</v>
      </c>
      <c r="BA103" s="261">
        <f>IF(AZ103=1,G103,0)</f>
        <v>0</v>
      </c>
      <c r="BB103" s="261">
        <f>IF(AZ103=2,G103,0)</f>
        <v>0</v>
      </c>
      <c r="BC103" s="261">
        <f>IF(AZ103=3,G103,0)</f>
        <v>0</v>
      </c>
      <c r="BD103" s="261">
        <f>IF(AZ103=4,G103,0)</f>
        <v>0</v>
      </c>
      <c r="BE103" s="261">
        <f>IF(AZ103=5,G103,0)</f>
        <v>0</v>
      </c>
      <c r="CA103" s="292">
        <v>1</v>
      </c>
      <c r="CB103" s="292">
        <v>1</v>
      </c>
    </row>
    <row r="104" spans="1:80">
      <c r="A104" s="301"/>
      <c r="B104" s="302"/>
      <c r="C104" s="303" t="s">
        <v>301</v>
      </c>
      <c r="D104" s="304"/>
      <c r="E104" s="304"/>
      <c r="F104" s="304"/>
      <c r="G104" s="305"/>
      <c r="I104" s="306"/>
      <c r="K104" s="306"/>
      <c r="L104" s="307" t="s">
        <v>301</v>
      </c>
      <c r="O104" s="292">
        <v>3</v>
      </c>
    </row>
    <row r="105" spans="1:80">
      <c r="A105" s="293">
        <v>30</v>
      </c>
      <c r="B105" s="294" t="s">
        <v>302</v>
      </c>
      <c r="C105" s="295" t="s">
        <v>303</v>
      </c>
      <c r="D105" s="296" t="s">
        <v>249</v>
      </c>
      <c r="E105" s="297">
        <v>3.5</v>
      </c>
      <c r="F105" s="297">
        <v>0</v>
      </c>
      <c r="G105" s="298">
        <f>E105*F105</f>
        <v>0</v>
      </c>
      <c r="H105" s="299">
        <v>0.35759999999999997</v>
      </c>
      <c r="I105" s="300">
        <f>E105*H105</f>
        <v>1.2515999999999998</v>
      </c>
      <c r="J105" s="299">
        <v>0</v>
      </c>
      <c r="K105" s="300">
        <f>E105*J105</f>
        <v>0</v>
      </c>
      <c r="O105" s="292">
        <v>2</v>
      </c>
      <c r="AA105" s="261">
        <v>1</v>
      </c>
      <c r="AB105" s="261">
        <v>1</v>
      </c>
      <c r="AC105" s="261">
        <v>1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1</v>
      </c>
      <c r="CB105" s="292">
        <v>1</v>
      </c>
    </row>
    <row r="106" spans="1:80">
      <c r="A106" s="301"/>
      <c r="B106" s="302"/>
      <c r="C106" s="303" t="s">
        <v>304</v>
      </c>
      <c r="D106" s="304"/>
      <c r="E106" s="304"/>
      <c r="F106" s="304"/>
      <c r="G106" s="305"/>
      <c r="I106" s="306"/>
      <c r="K106" s="306"/>
      <c r="L106" s="307" t="s">
        <v>304</v>
      </c>
      <c r="O106" s="292">
        <v>3</v>
      </c>
    </row>
    <row r="107" spans="1:80">
      <c r="A107" s="316"/>
      <c r="B107" s="317" t="s">
        <v>99</v>
      </c>
      <c r="C107" s="318" t="s">
        <v>295</v>
      </c>
      <c r="D107" s="319"/>
      <c r="E107" s="320"/>
      <c r="F107" s="321"/>
      <c r="G107" s="322">
        <f>SUM(G100:G106)</f>
        <v>0</v>
      </c>
      <c r="H107" s="323"/>
      <c r="I107" s="324">
        <f>SUM(I100:I106)</f>
        <v>14.863205000000001</v>
      </c>
      <c r="J107" s="323"/>
      <c r="K107" s="324">
        <f>SUM(K100:K106)</f>
        <v>0</v>
      </c>
      <c r="O107" s="292">
        <v>4</v>
      </c>
      <c r="BA107" s="325">
        <f>SUM(BA100:BA106)</f>
        <v>0</v>
      </c>
      <c r="BB107" s="325">
        <f>SUM(BB100:BB106)</f>
        <v>0</v>
      </c>
      <c r="BC107" s="325">
        <f>SUM(BC100:BC106)</f>
        <v>0</v>
      </c>
      <c r="BD107" s="325">
        <f>SUM(BD100:BD106)</f>
        <v>0</v>
      </c>
      <c r="BE107" s="325">
        <f>SUM(BE100:BE106)</f>
        <v>0</v>
      </c>
    </row>
    <row r="108" spans="1:80">
      <c r="A108" s="282" t="s">
        <v>97</v>
      </c>
      <c r="B108" s="283" t="s">
        <v>305</v>
      </c>
      <c r="C108" s="284" t="s">
        <v>306</v>
      </c>
      <c r="D108" s="285"/>
      <c r="E108" s="286"/>
      <c r="F108" s="286"/>
      <c r="G108" s="287"/>
      <c r="H108" s="288"/>
      <c r="I108" s="289"/>
      <c r="J108" s="290"/>
      <c r="K108" s="291"/>
      <c r="O108" s="292">
        <v>1</v>
      </c>
    </row>
    <row r="109" spans="1:80">
      <c r="A109" s="293">
        <v>31</v>
      </c>
      <c r="B109" s="294" t="s">
        <v>308</v>
      </c>
      <c r="C109" s="295" t="s">
        <v>309</v>
      </c>
      <c r="D109" s="296" t="s">
        <v>249</v>
      </c>
      <c r="E109" s="297">
        <v>3.5</v>
      </c>
      <c r="F109" s="297">
        <v>0</v>
      </c>
      <c r="G109" s="298">
        <f>E109*F109</f>
        <v>0</v>
      </c>
      <c r="H109" s="299">
        <v>6.0099999999999997E-3</v>
      </c>
      <c r="I109" s="300">
        <f>E109*H109</f>
        <v>2.1034999999999998E-2</v>
      </c>
      <c r="J109" s="299">
        <v>0</v>
      </c>
      <c r="K109" s="300">
        <f>E109*J109</f>
        <v>0</v>
      </c>
      <c r="O109" s="292">
        <v>2</v>
      </c>
      <c r="AA109" s="261">
        <v>1</v>
      </c>
      <c r="AB109" s="261">
        <v>1</v>
      </c>
      <c r="AC109" s="261">
        <v>1</v>
      </c>
      <c r="AZ109" s="261">
        <v>1</v>
      </c>
      <c r="BA109" s="261">
        <f>IF(AZ109=1,G109,0)</f>
        <v>0</v>
      </c>
      <c r="BB109" s="261">
        <f>IF(AZ109=2,G109,0)</f>
        <v>0</v>
      </c>
      <c r="BC109" s="261">
        <f>IF(AZ109=3,G109,0)</f>
        <v>0</v>
      </c>
      <c r="BD109" s="261">
        <f>IF(AZ109=4,G109,0)</f>
        <v>0</v>
      </c>
      <c r="BE109" s="261">
        <f>IF(AZ109=5,G109,0)</f>
        <v>0</v>
      </c>
      <c r="CA109" s="292">
        <v>1</v>
      </c>
      <c r="CB109" s="292">
        <v>1</v>
      </c>
    </row>
    <row r="110" spans="1:80">
      <c r="A110" s="293">
        <v>32</v>
      </c>
      <c r="B110" s="294" t="s">
        <v>310</v>
      </c>
      <c r="C110" s="295" t="s">
        <v>311</v>
      </c>
      <c r="D110" s="296" t="s">
        <v>249</v>
      </c>
      <c r="E110" s="297">
        <v>3.5</v>
      </c>
      <c r="F110" s="297">
        <v>0</v>
      </c>
      <c r="G110" s="298">
        <f>E110*F110</f>
        <v>0</v>
      </c>
      <c r="H110" s="299">
        <v>6.0999999999999997E-4</v>
      </c>
      <c r="I110" s="300">
        <f>E110*H110</f>
        <v>2.1349999999999997E-3</v>
      </c>
      <c r="J110" s="299">
        <v>0</v>
      </c>
      <c r="K110" s="300">
        <f>E110*J110</f>
        <v>0</v>
      </c>
      <c r="O110" s="292">
        <v>2</v>
      </c>
      <c r="AA110" s="261">
        <v>1</v>
      </c>
      <c r="AB110" s="261">
        <v>1</v>
      </c>
      <c r="AC110" s="261">
        <v>1</v>
      </c>
      <c r="AZ110" s="261">
        <v>1</v>
      </c>
      <c r="BA110" s="261">
        <f>IF(AZ110=1,G110,0)</f>
        <v>0</v>
      </c>
      <c r="BB110" s="261">
        <f>IF(AZ110=2,G110,0)</f>
        <v>0</v>
      </c>
      <c r="BC110" s="261">
        <f>IF(AZ110=3,G110,0)</f>
        <v>0</v>
      </c>
      <c r="BD110" s="261">
        <f>IF(AZ110=4,G110,0)</f>
        <v>0</v>
      </c>
      <c r="BE110" s="261">
        <f>IF(AZ110=5,G110,0)</f>
        <v>0</v>
      </c>
      <c r="CA110" s="292">
        <v>1</v>
      </c>
      <c r="CB110" s="292">
        <v>1</v>
      </c>
    </row>
    <row r="111" spans="1:80">
      <c r="A111" s="293">
        <v>33</v>
      </c>
      <c r="B111" s="294" t="s">
        <v>312</v>
      </c>
      <c r="C111" s="295" t="s">
        <v>313</v>
      </c>
      <c r="D111" s="296" t="s">
        <v>249</v>
      </c>
      <c r="E111" s="297">
        <v>3.5</v>
      </c>
      <c r="F111" s="297">
        <v>0</v>
      </c>
      <c r="G111" s="298">
        <f>E111*F111</f>
        <v>0</v>
      </c>
      <c r="H111" s="299">
        <v>0.12966</v>
      </c>
      <c r="I111" s="300">
        <f>E111*H111</f>
        <v>0.45380999999999999</v>
      </c>
      <c r="J111" s="299">
        <v>0</v>
      </c>
      <c r="K111" s="300">
        <f>E111*J111</f>
        <v>0</v>
      </c>
      <c r="O111" s="292">
        <v>2</v>
      </c>
      <c r="AA111" s="261">
        <v>1</v>
      </c>
      <c r="AB111" s="261">
        <v>1</v>
      </c>
      <c r="AC111" s="261">
        <v>1</v>
      </c>
      <c r="AZ111" s="261">
        <v>1</v>
      </c>
      <c r="BA111" s="261">
        <f>IF(AZ111=1,G111,0)</f>
        <v>0</v>
      </c>
      <c r="BB111" s="261">
        <f>IF(AZ111=2,G111,0)</f>
        <v>0</v>
      </c>
      <c r="BC111" s="261">
        <f>IF(AZ111=3,G111,0)</f>
        <v>0</v>
      </c>
      <c r="BD111" s="261">
        <f>IF(AZ111=4,G111,0)</f>
        <v>0</v>
      </c>
      <c r="BE111" s="261">
        <f>IF(AZ111=5,G111,0)</f>
        <v>0</v>
      </c>
      <c r="CA111" s="292">
        <v>1</v>
      </c>
      <c r="CB111" s="292">
        <v>1</v>
      </c>
    </row>
    <row r="112" spans="1:80">
      <c r="A112" s="301"/>
      <c r="B112" s="302"/>
      <c r="C112" s="303" t="s">
        <v>314</v>
      </c>
      <c r="D112" s="304"/>
      <c r="E112" s="304"/>
      <c r="F112" s="304"/>
      <c r="G112" s="305"/>
      <c r="I112" s="306"/>
      <c r="K112" s="306"/>
      <c r="L112" s="307" t="s">
        <v>314</v>
      </c>
      <c r="O112" s="292">
        <v>3</v>
      </c>
    </row>
    <row r="113" spans="1:80">
      <c r="A113" s="316"/>
      <c r="B113" s="317" t="s">
        <v>99</v>
      </c>
      <c r="C113" s="318" t="s">
        <v>307</v>
      </c>
      <c r="D113" s="319"/>
      <c r="E113" s="320"/>
      <c r="F113" s="321"/>
      <c r="G113" s="322">
        <f>SUM(G108:G112)</f>
        <v>0</v>
      </c>
      <c r="H113" s="323"/>
      <c r="I113" s="324">
        <f>SUM(I108:I112)</f>
        <v>0.47697999999999996</v>
      </c>
      <c r="J113" s="323"/>
      <c r="K113" s="324">
        <f>SUM(K108:K112)</f>
        <v>0</v>
      </c>
      <c r="O113" s="292">
        <v>4</v>
      </c>
      <c r="BA113" s="325">
        <f>SUM(BA108:BA112)</f>
        <v>0</v>
      </c>
      <c r="BB113" s="325">
        <f>SUM(BB108:BB112)</f>
        <v>0</v>
      </c>
      <c r="BC113" s="325">
        <f>SUM(BC108:BC112)</f>
        <v>0</v>
      </c>
      <c r="BD113" s="325">
        <f>SUM(BD108:BD112)</f>
        <v>0</v>
      </c>
      <c r="BE113" s="325">
        <f>SUM(BE108:BE112)</f>
        <v>0</v>
      </c>
    </row>
    <row r="114" spans="1:80">
      <c r="A114" s="282" t="s">
        <v>97</v>
      </c>
      <c r="B114" s="283" t="s">
        <v>315</v>
      </c>
      <c r="C114" s="284" t="s">
        <v>316</v>
      </c>
      <c r="D114" s="285"/>
      <c r="E114" s="286"/>
      <c r="F114" s="286"/>
      <c r="G114" s="287"/>
      <c r="H114" s="288"/>
      <c r="I114" s="289"/>
      <c r="J114" s="290"/>
      <c r="K114" s="291"/>
      <c r="O114" s="292">
        <v>1</v>
      </c>
    </row>
    <row r="115" spans="1:80">
      <c r="A115" s="293">
        <v>34</v>
      </c>
      <c r="B115" s="294" t="s">
        <v>318</v>
      </c>
      <c r="C115" s="295" t="s">
        <v>319</v>
      </c>
      <c r="D115" s="296" t="s">
        <v>249</v>
      </c>
      <c r="E115" s="297">
        <v>24.5</v>
      </c>
      <c r="F115" s="297">
        <v>0</v>
      </c>
      <c r="G115" s="298">
        <f>E115*F115</f>
        <v>0</v>
      </c>
      <c r="H115" s="299">
        <v>7.3899999999999993E-2</v>
      </c>
      <c r="I115" s="300">
        <f>E115*H115</f>
        <v>1.8105499999999999</v>
      </c>
      <c r="J115" s="299">
        <v>0</v>
      </c>
      <c r="K115" s="300">
        <f>E115*J115</f>
        <v>0</v>
      </c>
      <c r="O115" s="292">
        <v>2</v>
      </c>
      <c r="AA115" s="261">
        <v>1</v>
      </c>
      <c r="AB115" s="261">
        <v>1</v>
      </c>
      <c r="AC115" s="261">
        <v>1</v>
      </c>
      <c r="AZ115" s="261">
        <v>1</v>
      </c>
      <c r="BA115" s="261">
        <f>IF(AZ115=1,G115,0)</f>
        <v>0</v>
      </c>
      <c r="BB115" s="261">
        <f>IF(AZ115=2,G115,0)</f>
        <v>0</v>
      </c>
      <c r="BC115" s="261">
        <f>IF(AZ115=3,G115,0)</f>
        <v>0</v>
      </c>
      <c r="BD115" s="261">
        <f>IF(AZ115=4,G115,0)</f>
        <v>0</v>
      </c>
      <c r="BE115" s="261">
        <f>IF(AZ115=5,G115,0)</f>
        <v>0</v>
      </c>
      <c r="CA115" s="292">
        <v>1</v>
      </c>
      <c r="CB115" s="292">
        <v>1</v>
      </c>
    </row>
    <row r="116" spans="1:80">
      <c r="A116" s="293">
        <v>35</v>
      </c>
      <c r="B116" s="294" t="s">
        <v>320</v>
      </c>
      <c r="C116" s="295" t="s">
        <v>321</v>
      </c>
      <c r="D116" s="296" t="s">
        <v>176</v>
      </c>
      <c r="E116" s="297">
        <v>12</v>
      </c>
      <c r="F116" s="297">
        <v>0</v>
      </c>
      <c r="G116" s="298">
        <f>E116*F116</f>
        <v>0</v>
      </c>
      <c r="H116" s="299">
        <v>3.6000000000000002E-4</v>
      </c>
      <c r="I116" s="300">
        <f>E116*H116</f>
        <v>4.3200000000000001E-3</v>
      </c>
      <c r="J116" s="299">
        <v>0</v>
      </c>
      <c r="K116" s="300">
        <f>E116*J116</f>
        <v>0</v>
      </c>
      <c r="O116" s="292">
        <v>2</v>
      </c>
      <c r="AA116" s="261">
        <v>1</v>
      </c>
      <c r="AB116" s="261">
        <v>1</v>
      </c>
      <c r="AC116" s="261">
        <v>1</v>
      </c>
      <c r="AZ116" s="261">
        <v>1</v>
      </c>
      <c r="BA116" s="261">
        <f>IF(AZ116=1,G116,0)</f>
        <v>0</v>
      </c>
      <c r="BB116" s="261">
        <f>IF(AZ116=2,G116,0)</f>
        <v>0</v>
      </c>
      <c r="BC116" s="261">
        <f>IF(AZ116=3,G116,0)</f>
        <v>0</v>
      </c>
      <c r="BD116" s="261">
        <f>IF(AZ116=4,G116,0)</f>
        <v>0</v>
      </c>
      <c r="BE116" s="261">
        <f>IF(AZ116=5,G116,0)</f>
        <v>0</v>
      </c>
      <c r="CA116" s="292">
        <v>1</v>
      </c>
      <c r="CB116" s="292">
        <v>1</v>
      </c>
    </row>
    <row r="117" spans="1:80">
      <c r="A117" s="293">
        <v>36</v>
      </c>
      <c r="B117" s="294" t="s">
        <v>322</v>
      </c>
      <c r="C117" s="295" t="s">
        <v>323</v>
      </c>
      <c r="D117" s="296" t="s">
        <v>176</v>
      </c>
      <c r="E117" s="297">
        <v>14.1</v>
      </c>
      <c r="F117" s="297">
        <v>0</v>
      </c>
      <c r="G117" s="298">
        <f>E117*F117</f>
        <v>0</v>
      </c>
      <c r="H117" s="299">
        <v>3.5999999999999999E-3</v>
      </c>
      <c r="I117" s="300">
        <f>E117*H117</f>
        <v>5.076E-2</v>
      </c>
      <c r="J117" s="299">
        <v>0</v>
      </c>
      <c r="K117" s="300">
        <f>E117*J117</f>
        <v>0</v>
      </c>
      <c r="O117" s="292">
        <v>2</v>
      </c>
      <c r="AA117" s="261">
        <v>1</v>
      </c>
      <c r="AB117" s="261">
        <v>1</v>
      </c>
      <c r="AC117" s="261">
        <v>1</v>
      </c>
      <c r="AZ117" s="261">
        <v>1</v>
      </c>
      <c r="BA117" s="261">
        <f>IF(AZ117=1,G117,0)</f>
        <v>0</v>
      </c>
      <c r="BB117" s="261">
        <f>IF(AZ117=2,G117,0)</f>
        <v>0</v>
      </c>
      <c r="BC117" s="261">
        <f>IF(AZ117=3,G117,0)</f>
        <v>0</v>
      </c>
      <c r="BD117" s="261">
        <f>IF(AZ117=4,G117,0)</f>
        <v>0</v>
      </c>
      <c r="BE117" s="261">
        <f>IF(AZ117=5,G117,0)</f>
        <v>0</v>
      </c>
      <c r="CA117" s="292">
        <v>1</v>
      </c>
      <c r="CB117" s="292">
        <v>1</v>
      </c>
    </row>
    <row r="118" spans="1:80">
      <c r="A118" s="301"/>
      <c r="B118" s="308"/>
      <c r="C118" s="309" t="s">
        <v>324</v>
      </c>
      <c r="D118" s="310"/>
      <c r="E118" s="311">
        <v>14.1</v>
      </c>
      <c r="F118" s="312"/>
      <c r="G118" s="313"/>
      <c r="H118" s="314"/>
      <c r="I118" s="306"/>
      <c r="J118" s="315"/>
      <c r="K118" s="306"/>
      <c r="M118" s="307" t="s">
        <v>324</v>
      </c>
      <c r="O118" s="292"/>
    </row>
    <row r="119" spans="1:80">
      <c r="A119" s="293">
        <v>37</v>
      </c>
      <c r="B119" s="294" t="s">
        <v>325</v>
      </c>
      <c r="C119" s="295" t="s">
        <v>326</v>
      </c>
      <c r="D119" s="296" t="s">
        <v>249</v>
      </c>
      <c r="E119" s="297">
        <v>26</v>
      </c>
      <c r="F119" s="297">
        <v>0</v>
      </c>
      <c r="G119" s="298">
        <f>E119*F119</f>
        <v>0</v>
      </c>
      <c r="H119" s="299">
        <v>0.17244999999999999</v>
      </c>
      <c r="I119" s="300">
        <f>E119*H119</f>
        <v>4.4836999999999998</v>
      </c>
      <c r="J119" s="299"/>
      <c r="K119" s="300">
        <f>E119*J119</f>
        <v>0</v>
      </c>
      <c r="O119" s="292">
        <v>2</v>
      </c>
      <c r="AA119" s="261">
        <v>3</v>
      </c>
      <c r="AB119" s="261">
        <v>1</v>
      </c>
      <c r="AC119" s="261">
        <v>592451170</v>
      </c>
      <c r="AZ119" s="261">
        <v>1</v>
      </c>
      <c r="BA119" s="261">
        <f>IF(AZ119=1,G119,0)</f>
        <v>0</v>
      </c>
      <c r="BB119" s="261">
        <f>IF(AZ119=2,G119,0)</f>
        <v>0</v>
      </c>
      <c r="BC119" s="261">
        <f>IF(AZ119=3,G119,0)</f>
        <v>0</v>
      </c>
      <c r="BD119" s="261">
        <f>IF(AZ119=4,G119,0)</f>
        <v>0</v>
      </c>
      <c r="BE119" s="261">
        <f>IF(AZ119=5,G119,0)</f>
        <v>0</v>
      </c>
      <c r="CA119" s="292">
        <v>3</v>
      </c>
      <c r="CB119" s="292">
        <v>1</v>
      </c>
    </row>
    <row r="120" spans="1:80">
      <c r="A120" s="301"/>
      <c r="B120" s="302"/>
      <c r="C120" s="303" t="s">
        <v>327</v>
      </c>
      <c r="D120" s="304"/>
      <c r="E120" s="304"/>
      <c r="F120" s="304"/>
      <c r="G120" s="305"/>
      <c r="I120" s="306"/>
      <c r="K120" s="306"/>
      <c r="L120" s="307" t="s">
        <v>327</v>
      </c>
      <c r="O120" s="292">
        <v>3</v>
      </c>
    </row>
    <row r="121" spans="1:80">
      <c r="A121" s="301"/>
      <c r="B121" s="308"/>
      <c r="C121" s="309" t="s">
        <v>328</v>
      </c>
      <c r="D121" s="310"/>
      <c r="E121" s="311">
        <v>25.725000000000001</v>
      </c>
      <c r="F121" s="312"/>
      <c r="G121" s="313"/>
      <c r="H121" s="314"/>
      <c r="I121" s="306"/>
      <c r="J121" s="315"/>
      <c r="K121" s="306"/>
      <c r="M121" s="307" t="s">
        <v>328</v>
      </c>
      <c r="O121" s="292"/>
    </row>
    <row r="122" spans="1:80">
      <c r="A122" s="301"/>
      <c r="B122" s="308"/>
      <c r="C122" s="309" t="s">
        <v>329</v>
      </c>
      <c r="D122" s="310"/>
      <c r="E122" s="311">
        <v>0.27500000000000002</v>
      </c>
      <c r="F122" s="312"/>
      <c r="G122" s="313"/>
      <c r="H122" s="314"/>
      <c r="I122" s="306"/>
      <c r="J122" s="315"/>
      <c r="K122" s="306"/>
      <c r="M122" s="307" t="s">
        <v>329</v>
      </c>
      <c r="O122" s="292"/>
    </row>
    <row r="123" spans="1:80">
      <c r="A123" s="316"/>
      <c r="B123" s="317" t="s">
        <v>99</v>
      </c>
      <c r="C123" s="318" t="s">
        <v>317</v>
      </c>
      <c r="D123" s="319"/>
      <c r="E123" s="320"/>
      <c r="F123" s="321"/>
      <c r="G123" s="322">
        <f>SUM(G114:G122)</f>
        <v>0</v>
      </c>
      <c r="H123" s="323"/>
      <c r="I123" s="324">
        <f>SUM(I114:I122)</f>
        <v>6.3493300000000001</v>
      </c>
      <c r="J123" s="323"/>
      <c r="K123" s="324">
        <f>SUM(K114:K122)</f>
        <v>0</v>
      </c>
      <c r="O123" s="292">
        <v>4</v>
      </c>
      <c r="BA123" s="325">
        <f>SUM(BA114:BA122)</f>
        <v>0</v>
      </c>
      <c r="BB123" s="325">
        <f>SUM(BB114:BB122)</f>
        <v>0</v>
      </c>
      <c r="BC123" s="325">
        <f>SUM(BC114:BC122)</f>
        <v>0</v>
      </c>
      <c r="BD123" s="325">
        <f>SUM(BD114:BD122)</f>
        <v>0</v>
      </c>
      <c r="BE123" s="325">
        <f>SUM(BE114:BE122)</f>
        <v>0</v>
      </c>
    </row>
    <row r="124" spans="1:80">
      <c r="A124" s="282" t="s">
        <v>97</v>
      </c>
      <c r="B124" s="283" t="s">
        <v>330</v>
      </c>
      <c r="C124" s="284" t="s">
        <v>331</v>
      </c>
      <c r="D124" s="285"/>
      <c r="E124" s="286"/>
      <c r="F124" s="286"/>
      <c r="G124" s="287"/>
      <c r="H124" s="288"/>
      <c r="I124" s="289"/>
      <c r="J124" s="290"/>
      <c r="K124" s="291"/>
      <c r="O124" s="292">
        <v>1</v>
      </c>
    </row>
    <row r="125" spans="1:80">
      <c r="A125" s="293">
        <v>38</v>
      </c>
      <c r="B125" s="294" t="s">
        <v>333</v>
      </c>
      <c r="C125" s="295" t="s">
        <v>334</v>
      </c>
      <c r="D125" s="296" t="s">
        <v>249</v>
      </c>
      <c r="E125" s="297">
        <v>70.180000000000007</v>
      </c>
      <c r="F125" s="297">
        <v>0</v>
      </c>
      <c r="G125" s="298">
        <f>E125*F125</f>
        <v>0</v>
      </c>
      <c r="H125" s="299">
        <v>2.2000000000000001E-4</v>
      </c>
      <c r="I125" s="300">
        <f>E125*H125</f>
        <v>1.5439600000000001E-2</v>
      </c>
      <c r="J125" s="299">
        <v>0</v>
      </c>
      <c r="K125" s="300">
        <f>E125*J125</f>
        <v>0</v>
      </c>
      <c r="O125" s="292">
        <v>2</v>
      </c>
      <c r="AA125" s="261">
        <v>1</v>
      </c>
      <c r="AB125" s="261">
        <v>1</v>
      </c>
      <c r="AC125" s="261">
        <v>1</v>
      </c>
      <c r="AZ125" s="261">
        <v>1</v>
      </c>
      <c r="BA125" s="261">
        <f>IF(AZ125=1,G125,0)</f>
        <v>0</v>
      </c>
      <c r="BB125" s="261">
        <f>IF(AZ125=2,G125,0)</f>
        <v>0</v>
      </c>
      <c r="BC125" s="261">
        <f>IF(AZ125=3,G125,0)</f>
        <v>0</v>
      </c>
      <c r="BD125" s="261">
        <f>IF(AZ125=4,G125,0)</f>
        <v>0</v>
      </c>
      <c r="BE125" s="261">
        <f>IF(AZ125=5,G125,0)</f>
        <v>0</v>
      </c>
      <c r="CA125" s="292">
        <v>1</v>
      </c>
      <c r="CB125" s="292">
        <v>1</v>
      </c>
    </row>
    <row r="126" spans="1:80">
      <c r="A126" s="301"/>
      <c r="B126" s="308"/>
      <c r="C126" s="309" t="s">
        <v>335</v>
      </c>
      <c r="D126" s="310"/>
      <c r="E126" s="311">
        <v>35.090000000000003</v>
      </c>
      <c r="F126" s="312"/>
      <c r="G126" s="313"/>
      <c r="H126" s="314"/>
      <c r="I126" s="306"/>
      <c r="J126" s="315"/>
      <c r="K126" s="306"/>
      <c r="M126" s="307" t="s">
        <v>335</v>
      </c>
      <c r="O126" s="292"/>
    </row>
    <row r="127" spans="1:80">
      <c r="A127" s="301"/>
      <c r="B127" s="308"/>
      <c r="C127" s="309" t="s">
        <v>336</v>
      </c>
      <c r="D127" s="310"/>
      <c r="E127" s="311">
        <v>35.090000000000003</v>
      </c>
      <c r="F127" s="312"/>
      <c r="G127" s="313"/>
      <c r="H127" s="314"/>
      <c r="I127" s="306"/>
      <c r="J127" s="315"/>
      <c r="K127" s="306"/>
      <c r="M127" s="307" t="s">
        <v>336</v>
      </c>
      <c r="O127" s="292"/>
    </row>
    <row r="128" spans="1:80">
      <c r="A128" s="316"/>
      <c r="B128" s="317" t="s">
        <v>99</v>
      </c>
      <c r="C128" s="318" t="s">
        <v>332</v>
      </c>
      <c r="D128" s="319"/>
      <c r="E128" s="320"/>
      <c r="F128" s="321"/>
      <c r="G128" s="322">
        <f>SUM(G124:G127)</f>
        <v>0</v>
      </c>
      <c r="H128" s="323"/>
      <c r="I128" s="324">
        <f>SUM(I124:I127)</f>
        <v>1.5439600000000001E-2</v>
      </c>
      <c r="J128" s="323"/>
      <c r="K128" s="324">
        <f>SUM(K124:K127)</f>
        <v>0</v>
      </c>
      <c r="O128" s="292">
        <v>4</v>
      </c>
      <c r="BA128" s="325">
        <f>SUM(BA124:BA127)</f>
        <v>0</v>
      </c>
      <c r="BB128" s="325">
        <f>SUM(BB124:BB127)</f>
        <v>0</v>
      </c>
      <c r="BC128" s="325">
        <f>SUM(BC124:BC127)</f>
        <v>0</v>
      </c>
      <c r="BD128" s="325">
        <f>SUM(BD124:BD127)</f>
        <v>0</v>
      </c>
      <c r="BE128" s="325">
        <f>SUM(BE124:BE127)</f>
        <v>0</v>
      </c>
    </row>
    <row r="129" spans="1:80">
      <c r="A129" s="282" t="s">
        <v>97</v>
      </c>
      <c r="B129" s="283" t="s">
        <v>337</v>
      </c>
      <c r="C129" s="284" t="s">
        <v>338</v>
      </c>
      <c r="D129" s="285"/>
      <c r="E129" s="286"/>
      <c r="F129" s="286"/>
      <c r="G129" s="287"/>
      <c r="H129" s="288"/>
      <c r="I129" s="289"/>
      <c r="J129" s="290"/>
      <c r="K129" s="291"/>
      <c r="O129" s="292">
        <v>1</v>
      </c>
    </row>
    <row r="130" spans="1:80">
      <c r="A130" s="293">
        <v>39</v>
      </c>
      <c r="B130" s="294" t="s">
        <v>340</v>
      </c>
      <c r="C130" s="295" t="s">
        <v>341</v>
      </c>
      <c r="D130" s="296" t="s">
        <v>176</v>
      </c>
      <c r="E130" s="297">
        <v>12.1</v>
      </c>
      <c r="F130" s="297">
        <v>0</v>
      </c>
      <c r="G130" s="298">
        <f>E130*F130</f>
        <v>0</v>
      </c>
      <c r="H130" s="299">
        <v>3.6999999999999999E-4</v>
      </c>
      <c r="I130" s="300">
        <f>E130*H130</f>
        <v>4.4770000000000001E-3</v>
      </c>
      <c r="J130" s="299">
        <v>0</v>
      </c>
      <c r="K130" s="300">
        <f>E130*J130</f>
        <v>0</v>
      </c>
      <c r="O130" s="292">
        <v>2</v>
      </c>
      <c r="AA130" s="261">
        <v>1</v>
      </c>
      <c r="AB130" s="261">
        <v>1</v>
      </c>
      <c r="AC130" s="261">
        <v>1</v>
      </c>
      <c r="AZ130" s="261">
        <v>1</v>
      </c>
      <c r="BA130" s="261">
        <f>IF(AZ130=1,G130,0)</f>
        <v>0</v>
      </c>
      <c r="BB130" s="261">
        <f>IF(AZ130=2,G130,0)</f>
        <v>0</v>
      </c>
      <c r="BC130" s="261">
        <f>IF(AZ130=3,G130,0)</f>
        <v>0</v>
      </c>
      <c r="BD130" s="261">
        <f>IF(AZ130=4,G130,0)</f>
        <v>0</v>
      </c>
      <c r="BE130" s="261">
        <f>IF(AZ130=5,G130,0)</f>
        <v>0</v>
      </c>
      <c r="CA130" s="292">
        <v>1</v>
      </c>
      <c r="CB130" s="292">
        <v>1</v>
      </c>
    </row>
    <row r="131" spans="1:80">
      <c r="A131" s="301"/>
      <c r="B131" s="302"/>
      <c r="C131" s="303" t="s">
        <v>342</v>
      </c>
      <c r="D131" s="304"/>
      <c r="E131" s="304"/>
      <c r="F131" s="304"/>
      <c r="G131" s="305"/>
      <c r="I131" s="306"/>
      <c r="K131" s="306"/>
      <c r="L131" s="307" t="s">
        <v>342</v>
      </c>
      <c r="O131" s="292">
        <v>3</v>
      </c>
    </row>
    <row r="132" spans="1:80">
      <c r="A132" s="293">
        <v>40</v>
      </c>
      <c r="B132" s="294" t="s">
        <v>343</v>
      </c>
      <c r="C132" s="295" t="s">
        <v>344</v>
      </c>
      <c r="D132" s="296" t="s">
        <v>176</v>
      </c>
      <c r="E132" s="297">
        <v>13.1</v>
      </c>
      <c r="F132" s="297">
        <v>0</v>
      </c>
      <c r="G132" s="298">
        <f>E132*F132</f>
        <v>0</v>
      </c>
      <c r="H132" s="299">
        <v>0.12221</v>
      </c>
      <c r="I132" s="300">
        <f>E132*H132</f>
        <v>1.600951</v>
      </c>
      <c r="J132" s="299">
        <v>0</v>
      </c>
      <c r="K132" s="300">
        <f>E132*J132</f>
        <v>0</v>
      </c>
      <c r="O132" s="292">
        <v>2</v>
      </c>
      <c r="AA132" s="261">
        <v>1</v>
      </c>
      <c r="AB132" s="261">
        <v>0</v>
      </c>
      <c r="AC132" s="261">
        <v>0</v>
      </c>
      <c r="AZ132" s="261">
        <v>1</v>
      </c>
      <c r="BA132" s="261">
        <f>IF(AZ132=1,G132,0)</f>
        <v>0</v>
      </c>
      <c r="BB132" s="261">
        <f>IF(AZ132=2,G132,0)</f>
        <v>0</v>
      </c>
      <c r="BC132" s="261">
        <f>IF(AZ132=3,G132,0)</f>
        <v>0</v>
      </c>
      <c r="BD132" s="261">
        <f>IF(AZ132=4,G132,0)</f>
        <v>0</v>
      </c>
      <c r="BE132" s="261">
        <f>IF(AZ132=5,G132,0)</f>
        <v>0</v>
      </c>
      <c r="CA132" s="292">
        <v>1</v>
      </c>
      <c r="CB132" s="292">
        <v>0</v>
      </c>
    </row>
    <row r="133" spans="1:80">
      <c r="A133" s="301"/>
      <c r="B133" s="302"/>
      <c r="C133" s="303" t="s">
        <v>345</v>
      </c>
      <c r="D133" s="304"/>
      <c r="E133" s="304"/>
      <c r="F133" s="304"/>
      <c r="G133" s="305"/>
      <c r="I133" s="306"/>
      <c r="K133" s="306"/>
      <c r="L133" s="307" t="s">
        <v>345</v>
      </c>
      <c r="O133" s="292">
        <v>3</v>
      </c>
    </row>
    <row r="134" spans="1:80">
      <c r="A134" s="293">
        <v>41</v>
      </c>
      <c r="B134" s="294" t="s">
        <v>346</v>
      </c>
      <c r="C134" s="295" t="s">
        <v>347</v>
      </c>
      <c r="D134" s="296" t="s">
        <v>176</v>
      </c>
      <c r="E134" s="297">
        <v>32</v>
      </c>
      <c r="F134" s="297">
        <v>0</v>
      </c>
      <c r="G134" s="298">
        <f>E134*F134</f>
        <v>0</v>
      </c>
      <c r="H134" s="299">
        <v>0.188</v>
      </c>
      <c r="I134" s="300">
        <f>E134*H134</f>
        <v>6.016</v>
      </c>
      <c r="J134" s="299">
        <v>0</v>
      </c>
      <c r="K134" s="300">
        <f>E134*J134</f>
        <v>0</v>
      </c>
      <c r="O134" s="292">
        <v>2</v>
      </c>
      <c r="AA134" s="261">
        <v>1</v>
      </c>
      <c r="AB134" s="261">
        <v>1</v>
      </c>
      <c r="AC134" s="261">
        <v>1</v>
      </c>
      <c r="AZ134" s="261">
        <v>1</v>
      </c>
      <c r="BA134" s="261">
        <f>IF(AZ134=1,G134,0)</f>
        <v>0</v>
      </c>
      <c r="BB134" s="261">
        <f>IF(AZ134=2,G134,0)</f>
        <v>0</v>
      </c>
      <c r="BC134" s="261">
        <f>IF(AZ134=3,G134,0)</f>
        <v>0</v>
      </c>
      <c r="BD134" s="261">
        <f>IF(AZ134=4,G134,0)</f>
        <v>0</v>
      </c>
      <c r="BE134" s="261">
        <f>IF(AZ134=5,G134,0)</f>
        <v>0</v>
      </c>
      <c r="CA134" s="292">
        <v>1</v>
      </c>
      <c r="CB134" s="292">
        <v>1</v>
      </c>
    </row>
    <row r="135" spans="1:80">
      <c r="A135" s="301"/>
      <c r="B135" s="308"/>
      <c r="C135" s="309" t="s">
        <v>348</v>
      </c>
      <c r="D135" s="310"/>
      <c r="E135" s="311">
        <v>19</v>
      </c>
      <c r="F135" s="312"/>
      <c r="G135" s="313"/>
      <c r="H135" s="314"/>
      <c r="I135" s="306"/>
      <c r="J135" s="315"/>
      <c r="K135" s="306"/>
      <c r="M135" s="307" t="s">
        <v>348</v>
      </c>
      <c r="O135" s="292"/>
    </row>
    <row r="136" spans="1:80">
      <c r="A136" s="301"/>
      <c r="B136" s="308"/>
      <c r="C136" s="309" t="s">
        <v>349</v>
      </c>
      <c r="D136" s="310"/>
      <c r="E136" s="311">
        <v>3</v>
      </c>
      <c r="F136" s="312"/>
      <c r="G136" s="313"/>
      <c r="H136" s="314"/>
      <c r="I136" s="306"/>
      <c r="J136" s="315"/>
      <c r="K136" s="306"/>
      <c r="M136" s="307" t="s">
        <v>349</v>
      </c>
      <c r="O136" s="292"/>
    </row>
    <row r="137" spans="1:80">
      <c r="A137" s="301"/>
      <c r="B137" s="308"/>
      <c r="C137" s="309" t="s">
        <v>350</v>
      </c>
      <c r="D137" s="310"/>
      <c r="E137" s="311">
        <v>2</v>
      </c>
      <c r="F137" s="312"/>
      <c r="G137" s="313"/>
      <c r="H137" s="314"/>
      <c r="I137" s="306"/>
      <c r="J137" s="315"/>
      <c r="K137" s="306"/>
      <c r="M137" s="307" t="s">
        <v>350</v>
      </c>
      <c r="O137" s="292"/>
    </row>
    <row r="138" spans="1:80">
      <c r="A138" s="301"/>
      <c r="B138" s="308"/>
      <c r="C138" s="309" t="s">
        <v>351</v>
      </c>
      <c r="D138" s="310"/>
      <c r="E138" s="311">
        <v>8</v>
      </c>
      <c r="F138" s="312"/>
      <c r="G138" s="313"/>
      <c r="H138" s="314"/>
      <c r="I138" s="306"/>
      <c r="J138" s="315"/>
      <c r="K138" s="306"/>
      <c r="M138" s="307" t="s">
        <v>351</v>
      </c>
      <c r="O138" s="292"/>
    </row>
    <row r="139" spans="1:80">
      <c r="A139" s="293">
        <v>42</v>
      </c>
      <c r="B139" s="294" t="s">
        <v>352</v>
      </c>
      <c r="C139" s="295" t="s">
        <v>353</v>
      </c>
      <c r="D139" s="296" t="s">
        <v>170</v>
      </c>
      <c r="E139" s="297">
        <v>1.1200000000000001</v>
      </c>
      <c r="F139" s="297">
        <v>0</v>
      </c>
      <c r="G139" s="298">
        <f>E139*F139</f>
        <v>0</v>
      </c>
      <c r="H139" s="299">
        <v>2.5249999999999999</v>
      </c>
      <c r="I139" s="300">
        <f>E139*H139</f>
        <v>2.8280000000000003</v>
      </c>
      <c r="J139" s="299">
        <v>0</v>
      </c>
      <c r="K139" s="300">
        <f>E139*J139</f>
        <v>0</v>
      </c>
      <c r="O139" s="292">
        <v>2</v>
      </c>
      <c r="AA139" s="261">
        <v>1</v>
      </c>
      <c r="AB139" s="261">
        <v>1</v>
      </c>
      <c r="AC139" s="261">
        <v>1</v>
      </c>
      <c r="AZ139" s="261">
        <v>1</v>
      </c>
      <c r="BA139" s="261">
        <f>IF(AZ139=1,G139,0)</f>
        <v>0</v>
      </c>
      <c r="BB139" s="261">
        <f>IF(AZ139=2,G139,0)</f>
        <v>0</v>
      </c>
      <c r="BC139" s="261">
        <f>IF(AZ139=3,G139,0)</f>
        <v>0</v>
      </c>
      <c r="BD139" s="261">
        <f>IF(AZ139=4,G139,0)</f>
        <v>0</v>
      </c>
      <c r="BE139" s="261">
        <f>IF(AZ139=5,G139,0)</f>
        <v>0</v>
      </c>
      <c r="CA139" s="292">
        <v>1</v>
      </c>
      <c r="CB139" s="292">
        <v>1</v>
      </c>
    </row>
    <row r="140" spans="1:80">
      <c r="A140" s="301"/>
      <c r="B140" s="302"/>
      <c r="C140" s="303" t="s">
        <v>314</v>
      </c>
      <c r="D140" s="304"/>
      <c r="E140" s="304"/>
      <c r="F140" s="304"/>
      <c r="G140" s="305"/>
      <c r="I140" s="306"/>
      <c r="K140" s="306"/>
      <c r="L140" s="307" t="s">
        <v>314</v>
      </c>
      <c r="O140" s="292">
        <v>3</v>
      </c>
    </row>
    <row r="141" spans="1:80">
      <c r="A141" s="301"/>
      <c r="B141" s="308"/>
      <c r="C141" s="309" t="s">
        <v>354</v>
      </c>
      <c r="D141" s="310"/>
      <c r="E141" s="311">
        <v>1.1200000000000001</v>
      </c>
      <c r="F141" s="312"/>
      <c r="G141" s="313"/>
      <c r="H141" s="314"/>
      <c r="I141" s="306"/>
      <c r="J141" s="315"/>
      <c r="K141" s="306"/>
      <c r="M141" s="307" t="s">
        <v>354</v>
      </c>
      <c r="O141" s="292"/>
    </row>
    <row r="142" spans="1:80">
      <c r="A142" s="293">
        <v>43</v>
      </c>
      <c r="B142" s="294" t="s">
        <v>355</v>
      </c>
      <c r="C142" s="295" t="s">
        <v>356</v>
      </c>
      <c r="D142" s="296" t="s">
        <v>176</v>
      </c>
      <c r="E142" s="297">
        <v>13.3</v>
      </c>
      <c r="F142" s="297">
        <v>0</v>
      </c>
      <c r="G142" s="298">
        <f>E142*F142</f>
        <v>0</v>
      </c>
      <c r="H142" s="299">
        <v>0</v>
      </c>
      <c r="I142" s="300">
        <f>E142*H142</f>
        <v>0</v>
      </c>
      <c r="J142" s="299">
        <v>0</v>
      </c>
      <c r="K142" s="300">
        <f>E142*J142</f>
        <v>0</v>
      </c>
      <c r="O142" s="292">
        <v>2</v>
      </c>
      <c r="AA142" s="261">
        <v>1</v>
      </c>
      <c r="AB142" s="261">
        <v>1</v>
      </c>
      <c r="AC142" s="261">
        <v>1</v>
      </c>
      <c r="AZ142" s="261">
        <v>1</v>
      </c>
      <c r="BA142" s="261">
        <f>IF(AZ142=1,G142,0)</f>
        <v>0</v>
      </c>
      <c r="BB142" s="261">
        <f>IF(AZ142=2,G142,0)</f>
        <v>0</v>
      </c>
      <c r="BC142" s="261">
        <f>IF(AZ142=3,G142,0)</f>
        <v>0</v>
      </c>
      <c r="BD142" s="261">
        <f>IF(AZ142=4,G142,0)</f>
        <v>0</v>
      </c>
      <c r="BE142" s="261">
        <f>IF(AZ142=5,G142,0)</f>
        <v>0</v>
      </c>
      <c r="CA142" s="292">
        <v>1</v>
      </c>
      <c r="CB142" s="292">
        <v>1</v>
      </c>
    </row>
    <row r="143" spans="1:80">
      <c r="A143" s="301"/>
      <c r="B143" s="302"/>
      <c r="C143" s="303"/>
      <c r="D143" s="304"/>
      <c r="E143" s="304"/>
      <c r="F143" s="304"/>
      <c r="G143" s="305"/>
      <c r="I143" s="306"/>
      <c r="K143" s="306"/>
      <c r="L143" s="307"/>
      <c r="O143" s="292">
        <v>3</v>
      </c>
    </row>
    <row r="144" spans="1:80">
      <c r="A144" s="293">
        <v>44</v>
      </c>
      <c r="B144" s="294" t="s">
        <v>357</v>
      </c>
      <c r="C144" s="295" t="s">
        <v>358</v>
      </c>
      <c r="D144" s="296" t="s">
        <v>176</v>
      </c>
      <c r="E144" s="297">
        <v>13.3</v>
      </c>
      <c r="F144" s="297">
        <v>0</v>
      </c>
      <c r="G144" s="298">
        <f>E144*F144</f>
        <v>0</v>
      </c>
      <c r="H144" s="299">
        <v>0</v>
      </c>
      <c r="I144" s="300">
        <f>E144*H144</f>
        <v>0</v>
      </c>
      <c r="J144" s="299">
        <v>0</v>
      </c>
      <c r="K144" s="300">
        <f>E144*J144</f>
        <v>0</v>
      </c>
      <c r="O144" s="292">
        <v>2</v>
      </c>
      <c r="AA144" s="261">
        <v>1</v>
      </c>
      <c r="AB144" s="261">
        <v>1</v>
      </c>
      <c r="AC144" s="261">
        <v>1</v>
      </c>
      <c r="AZ144" s="261">
        <v>1</v>
      </c>
      <c r="BA144" s="261">
        <f>IF(AZ144=1,G144,0)</f>
        <v>0</v>
      </c>
      <c r="BB144" s="261">
        <f>IF(AZ144=2,G144,0)</f>
        <v>0</v>
      </c>
      <c r="BC144" s="261">
        <f>IF(AZ144=3,G144,0)</f>
        <v>0</v>
      </c>
      <c r="BD144" s="261">
        <f>IF(AZ144=4,G144,0)</f>
        <v>0</v>
      </c>
      <c r="BE144" s="261">
        <f>IF(AZ144=5,G144,0)</f>
        <v>0</v>
      </c>
      <c r="CA144" s="292">
        <v>1</v>
      </c>
      <c r="CB144" s="292">
        <v>1</v>
      </c>
    </row>
    <row r="145" spans="1:80">
      <c r="A145" s="293">
        <v>45</v>
      </c>
      <c r="B145" s="294" t="s">
        <v>359</v>
      </c>
      <c r="C145" s="295" t="s">
        <v>360</v>
      </c>
      <c r="D145" s="296" t="s">
        <v>361</v>
      </c>
      <c r="E145" s="297">
        <v>19</v>
      </c>
      <c r="F145" s="297">
        <v>0</v>
      </c>
      <c r="G145" s="298">
        <f>E145*F145</f>
        <v>0</v>
      </c>
      <c r="H145" s="299">
        <v>4.5999999999999999E-2</v>
      </c>
      <c r="I145" s="300">
        <f>E145*H145</f>
        <v>0.874</v>
      </c>
      <c r="J145" s="299"/>
      <c r="K145" s="300">
        <f>E145*J145</f>
        <v>0</v>
      </c>
      <c r="O145" s="292">
        <v>2</v>
      </c>
      <c r="AA145" s="261">
        <v>3</v>
      </c>
      <c r="AB145" s="261">
        <v>1</v>
      </c>
      <c r="AC145" s="261">
        <v>59217420</v>
      </c>
      <c r="AZ145" s="261">
        <v>1</v>
      </c>
      <c r="BA145" s="261">
        <f>IF(AZ145=1,G145,0)</f>
        <v>0</v>
      </c>
      <c r="BB145" s="261">
        <f>IF(AZ145=2,G145,0)</f>
        <v>0</v>
      </c>
      <c r="BC145" s="261">
        <f>IF(AZ145=3,G145,0)</f>
        <v>0</v>
      </c>
      <c r="BD145" s="261">
        <f>IF(AZ145=4,G145,0)</f>
        <v>0</v>
      </c>
      <c r="BE145" s="261">
        <f>IF(AZ145=5,G145,0)</f>
        <v>0</v>
      </c>
      <c r="CA145" s="292">
        <v>3</v>
      </c>
      <c r="CB145" s="292">
        <v>1</v>
      </c>
    </row>
    <row r="146" spans="1:80">
      <c r="A146" s="293">
        <v>46</v>
      </c>
      <c r="B146" s="294" t="s">
        <v>362</v>
      </c>
      <c r="C146" s="295" t="s">
        <v>363</v>
      </c>
      <c r="D146" s="296" t="s">
        <v>361</v>
      </c>
      <c r="E146" s="297">
        <v>6</v>
      </c>
      <c r="F146" s="297">
        <v>0</v>
      </c>
      <c r="G146" s="298">
        <f>E146*F146</f>
        <v>0</v>
      </c>
      <c r="H146" s="299">
        <v>0.04</v>
      </c>
      <c r="I146" s="300">
        <f>E146*H146</f>
        <v>0.24</v>
      </c>
      <c r="J146" s="299"/>
      <c r="K146" s="300">
        <f>E146*J146</f>
        <v>0</v>
      </c>
      <c r="O146" s="292">
        <v>2</v>
      </c>
      <c r="AA146" s="261">
        <v>3</v>
      </c>
      <c r="AB146" s="261">
        <v>10</v>
      </c>
      <c r="AC146" s="261">
        <v>59217489</v>
      </c>
      <c r="AZ146" s="261">
        <v>1</v>
      </c>
      <c r="BA146" s="261">
        <f>IF(AZ146=1,G146,0)</f>
        <v>0</v>
      </c>
      <c r="BB146" s="261">
        <f>IF(AZ146=2,G146,0)</f>
        <v>0</v>
      </c>
      <c r="BC146" s="261">
        <f>IF(AZ146=3,G146,0)</f>
        <v>0</v>
      </c>
      <c r="BD146" s="261">
        <f>IF(AZ146=4,G146,0)</f>
        <v>0</v>
      </c>
      <c r="BE146" s="261">
        <f>IF(AZ146=5,G146,0)</f>
        <v>0</v>
      </c>
      <c r="CA146" s="292">
        <v>3</v>
      </c>
      <c r="CB146" s="292">
        <v>10</v>
      </c>
    </row>
    <row r="147" spans="1:80">
      <c r="A147" s="301"/>
      <c r="B147" s="308"/>
      <c r="C147" s="309" t="s">
        <v>364</v>
      </c>
      <c r="D147" s="310"/>
      <c r="E147" s="311">
        <v>6</v>
      </c>
      <c r="F147" s="312"/>
      <c r="G147" s="313"/>
      <c r="H147" s="314"/>
      <c r="I147" s="306"/>
      <c r="J147" s="315"/>
      <c r="K147" s="306"/>
      <c r="M147" s="307" t="s">
        <v>364</v>
      </c>
      <c r="O147" s="292"/>
    </row>
    <row r="148" spans="1:80">
      <c r="A148" s="293">
        <v>47</v>
      </c>
      <c r="B148" s="294" t="s">
        <v>365</v>
      </c>
      <c r="C148" s="295" t="s">
        <v>366</v>
      </c>
      <c r="D148" s="296" t="s">
        <v>361</v>
      </c>
      <c r="E148" s="297">
        <v>16</v>
      </c>
      <c r="F148" s="297">
        <v>0</v>
      </c>
      <c r="G148" s="298">
        <f>E148*F148</f>
        <v>0</v>
      </c>
      <c r="H148" s="299">
        <v>5.1999999999999998E-2</v>
      </c>
      <c r="I148" s="300">
        <f>E148*H148</f>
        <v>0.83199999999999996</v>
      </c>
      <c r="J148" s="299"/>
      <c r="K148" s="300">
        <f>E148*J148</f>
        <v>0</v>
      </c>
      <c r="O148" s="292">
        <v>2</v>
      </c>
      <c r="AA148" s="261">
        <v>3</v>
      </c>
      <c r="AB148" s="261">
        <v>1</v>
      </c>
      <c r="AC148" s="261">
        <v>59217490</v>
      </c>
      <c r="AZ148" s="261">
        <v>1</v>
      </c>
      <c r="BA148" s="261">
        <f>IF(AZ148=1,G148,0)</f>
        <v>0</v>
      </c>
      <c r="BB148" s="261">
        <f>IF(AZ148=2,G148,0)</f>
        <v>0</v>
      </c>
      <c r="BC148" s="261">
        <f>IF(AZ148=3,G148,0)</f>
        <v>0</v>
      </c>
      <c r="BD148" s="261">
        <f>IF(AZ148=4,G148,0)</f>
        <v>0</v>
      </c>
      <c r="BE148" s="261">
        <f>IF(AZ148=5,G148,0)</f>
        <v>0</v>
      </c>
      <c r="CA148" s="292">
        <v>3</v>
      </c>
      <c r="CB148" s="292">
        <v>1</v>
      </c>
    </row>
    <row r="149" spans="1:80">
      <c r="A149" s="301"/>
      <c r="B149" s="308"/>
      <c r="C149" s="309" t="s">
        <v>367</v>
      </c>
      <c r="D149" s="310"/>
      <c r="E149" s="311">
        <v>16</v>
      </c>
      <c r="F149" s="312"/>
      <c r="G149" s="313"/>
      <c r="H149" s="314"/>
      <c r="I149" s="306"/>
      <c r="J149" s="315"/>
      <c r="K149" s="306"/>
      <c r="M149" s="307" t="s">
        <v>367</v>
      </c>
      <c r="O149" s="292"/>
    </row>
    <row r="150" spans="1:80">
      <c r="A150" s="293">
        <v>48</v>
      </c>
      <c r="B150" s="294" t="s">
        <v>368</v>
      </c>
      <c r="C150" s="295" t="s">
        <v>369</v>
      </c>
      <c r="D150" s="296" t="s">
        <v>361</v>
      </c>
      <c r="E150" s="297">
        <v>2</v>
      </c>
      <c r="F150" s="297">
        <v>0</v>
      </c>
      <c r="G150" s="298">
        <f>E150*F150</f>
        <v>0</v>
      </c>
      <c r="H150" s="299">
        <v>6.9000000000000006E-2</v>
      </c>
      <c r="I150" s="300">
        <f>E150*H150</f>
        <v>0.13800000000000001</v>
      </c>
      <c r="J150" s="299"/>
      <c r="K150" s="300">
        <f>E150*J150</f>
        <v>0</v>
      </c>
      <c r="O150" s="292">
        <v>2</v>
      </c>
      <c r="AA150" s="261">
        <v>3</v>
      </c>
      <c r="AB150" s="261">
        <v>1</v>
      </c>
      <c r="AC150" s="261">
        <v>59217491</v>
      </c>
      <c r="AZ150" s="261">
        <v>1</v>
      </c>
      <c r="BA150" s="261">
        <f>IF(AZ150=1,G150,0)</f>
        <v>0</v>
      </c>
      <c r="BB150" s="261">
        <f>IF(AZ150=2,G150,0)</f>
        <v>0</v>
      </c>
      <c r="BC150" s="261">
        <f>IF(AZ150=3,G150,0)</f>
        <v>0</v>
      </c>
      <c r="BD150" s="261">
        <f>IF(AZ150=4,G150,0)</f>
        <v>0</v>
      </c>
      <c r="BE150" s="261">
        <f>IF(AZ150=5,G150,0)</f>
        <v>0</v>
      </c>
      <c r="CA150" s="292">
        <v>3</v>
      </c>
      <c r="CB150" s="292">
        <v>1</v>
      </c>
    </row>
    <row r="151" spans="1:80">
      <c r="A151" s="316"/>
      <c r="B151" s="317" t="s">
        <v>99</v>
      </c>
      <c r="C151" s="318" t="s">
        <v>339</v>
      </c>
      <c r="D151" s="319"/>
      <c r="E151" s="320"/>
      <c r="F151" s="321"/>
      <c r="G151" s="322">
        <f>SUM(G129:G150)</f>
        <v>0</v>
      </c>
      <c r="H151" s="323"/>
      <c r="I151" s="324">
        <f>SUM(I129:I150)</f>
        <v>12.533428000000002</v>
      </c>
      <c r="J151" s="323"/>
      <c r="K151" s="324">
        <f>SUM(K129:K150)</f>
        <v>0</v>
      </c>
      <c r="O151" s="292">
        <v>4</v>
      </c>
      <c r="BA151" s="325">
        <f>SUM(BA129:BA150)</f>
        <v>0</v>
      </c>
      <c r="BB151" s="325">
        <f>SUM(BB129:BB150)</f>
        <v>0</v>
      </c>
      <c r="BC151" s="325">
        <f>SUM(BC129:BC150)</f>
        <v>0</v>
      </c>
      <c r="BD151" s="325">
        <f>SUM(BD129:BD150)</f>
        <v>0</v>
      </c>
      <c r="BE151" s="325">
        <f>SUM(BE129:BE150)</f>
        <v>0</v>
      </c>
    </row>
    <row r="152" spans="1:80">
      <c r="A152" s="282" t="s">
        <v>97</v>
      </c>
      <c r="B152" s="283" t="s">
        <v>370</v>
      </c>
      <c r="C152" s="284" t="s">
        <v>371</v>
      </c>
      <c r="D152" s="285"/>
      <c r="E152" s="286"/>
      <c r="F152" s="286"/>
      <c r="G152" s="287"/>
      <c r="H152" s="288"/>
      <c r="I152" s="289"/>
      <c r="J152" s="290"/>
      <c r="K152" s="291"/>
      <c r="O152" s="292">
        <v>1</v>
      </c>
    </row>
    <row r="153" spans="1:80">
      <c r="A153" s="293">
        <v>49</v>
      </c>
      <c r="B153" s="294" t="s">
        <v>373</v>
      </c>
      <c r="C153" s="295" t="s">
        <v>374</v>
      </c>
      <c r="D153" s="296" t="s">
        <v>375</v>
      </c>
      <c r="E153" s="297">
        <v>9</v>
      </c>
      <c r="F153" s="297">
        <v>0</v>
      </c>
      <c r="G153" s="298">
        <f>E153*F153</f>
        <v>0</v>
      </c>
      <c r="H153" s="299"/>
      <c r="I153" s="300">
        <f>E153*H153</f>
        <v>0</v>
      </c>
      <c r="J153" s="299"/>
      <c r="K153" s="300">
        <f>E153*J153</f>
        <v>0</v>
      </c>
      <c r="O153" s="292">
        <v>2</v>
      </c>
      <c r="AA153" s="261">
        <v>6</v>
      </c>
      <c r="AB153" s="261">
        <v>1</v>
      </c>
      <c r="AC153" s="261">
        <v>171156610600</v>
      </c>
      <c r="AZ153" s="261">
        <v>1</v>
      </c>
      <c r="BA153" s="261">
        <f>IF(AZ153=1,G153,0)</f>
        <v>0</v>
      </c>
      <c r="BB153" s="261">
        <f>IF(AZ153=2,G153,0)</f>
        <v>0</v>
      </c>
      <c r="BC153" s="261">
        <f>IF(AZ153=3,G153,0)</f>
        <v>0</v>
      </c>
      <c r="BD153" s="261">
        <f>IF(AZ153=4,G153,0)</f>
        <v>0</v>
      </c>
      <c r="BE153" s="261">
        <f>IF(AZ153=5,G153,0)</f>
        <v>0</v>
      </c>
      <c r="CA153" s="292">
        <v>6</v>
      </c>
      <c r="CB153" s="292">
        <v>1</v>
      </c>
    </row>
    <row r="154" spans="1:80">
      <c r="A154" s="301"/>
      <c r="B154" s="302"/>
      <c r="C154" s="303"/>
      <c r="D154" s="304"/>
      <c r="E154" s="304"/>
      <c r="F154" s="304"/>
      <c r="G154" s="305"/>
      <c r="I154" s="306"/>
      <c r="K154" s="306"/>
      <c r="L154" s="307"/>
      <c r="O154" s="292">
        <v>3</v>
      </c>
    </row>
    <row r="155" spans="1:80">
      <c r="A155" s="316"/>
      <c r="B155" s="317" t="s">
        <v>99</v>
      </c>
      <c r="C155" s="318" t="s">
        <v>372</v>
      </c>
      <c r="D155" s="319"/>
      <c r="E155" s="320"/>
      <c r="F155" s="321"/>
      <c r="G155" s="322">
        <f>SUM(G152:G154)</f>
        <v>0</v>
      </c>
      <c r="H155" s="323"/>
      <c r="I155" s="324">
        <f>SUM(I152:I154)</f>
        <v>0</v>
      </c>
      <c r="J155" s="323"/>
      <c r="K155" s="324">
        <f>SUM(K152:K154)</f>
        <v>0</v>
      </c>
      <c r="O155" s="292">
        <v>4</v>
      </c>
      <c r="BA155" s="325">
        <f>SUM(BA152:BA154)</f>
        <v>0</v>
      </c>
      <c r="BB155" s="325">
        <f>SUM(BB152:BB154)</f>
        <v>0</v>
      </c>
      <c r="BC155" s="325">
        <f>SUM(BC152:BC154)</f>
        <v>0</v>
      </c>
      <c r="BD155" s="325">
        <f>SUM(BD152:BD154)</f>
        <v>0</v>
      </c>
      <c r="BE155" s="325">
        <f>SUM(BE152:BE154)</f>
        <v>0</v>
      </c>
    </row>
    <row r="156" spans="1:80">
      <c r="A156" s="282" t="s">
        <v>97</v>
      </c>
      <c r="B156" s="283" t="s">
        <v>376</v>
      </c>
      <c r="C156" s="284" t="s">
        <v>377</v>
      </c>
      <c r="D156" s="285"/>
      <c r="E156" s="286"/>
      <c r="F156" s="286"/>
      <c r="G156" s="287"/>
      <c r="H156" s="288"/>
      <c r="I156" s="289"/>
      <c r="J156" s="290"/>
      <c r="K156" s="291"/>
      <c r="O156" s="292">
        <v>1</v>
      </c>
    </row>
    <row r="157" spans="1:80">
      <c r="A157" s="293">
        <v>50</v>
      </c>
      <c r="B157" s="294" t="s">
        <v>379</v>
      </c>
      <c r="C157" s="295" t="s">
        <v>380</v>
      </c>
      <c r="D157" s="296" t="s">
        <v>249</v>
      </c>
      <c r="E157" s="297">
        <v>35.090000000000003</v>
      </c>
      <c r="F157" s="297">
        <v>0</v>
      </c>
      <c r="G157" s="298">
        <f>E157*F157</f>
        <v>0</v>
      </c>
      <c r="H157" s="299">
        <v>0</v>
      </c>
      <c r="I157" s="300">
        <f>E157*H157</f>
        <v>0</v>
      </c>
      <c r="J157" s="299">
        <v>0</v>
      </c>
      <c r="K157" s="300">
        <f>E157*J157</f>
        <v>0</v>
      </c>
      <c r="O157" s="292">
        <v>2</v>
      </c>
      <c r="AA157" s="261">
        <v>1</v>
      </c>
      <c r="AB157" s="261">
        <v>1</v>
      </c>
      <c r="AC157" s="261">
        <v>1</v>
      </c>
      <c r="AZ157" s="261">
        <v>1</v>
      </c>
      <c r="BA157" s="261">
        <f>IF(AZ157=1,G157,0)</f>
        <v>0</v>
      </c>
      <c r="BB157" s="261">
        <f>IF(AZ157=2,G157,0)</f>
        <v>0</v>
      </c>
      <c r="BC157" s="261">
        <f>IF(AZ157=3,G157,0)</f>
        <v>0</v>
      </c>
      <c r="BD157" s="261">
        <f>IF(AZ157=4,G157,0)</f>
        <v>0</v>
      </c>
      <c r="BE157" s="261">
        <f>IF(AZ157=5,G157,0)</f>
        <v>0</v>
      </c>
      <c r="CA157" s="292">
        <v>1</v>
      </c>
      <c r="CB157" s="292">
        <v>1</v>
      </c>
    </row>
    <row r="158" spans="1:80">
      <c r="A158" s="301"/>
      <c r="B158" s="308"/>
      <c r="C158" s="309" t="s">
        <v>274</v>
      </c>
      <c r="D158" s="310"/>
      <c r="E158" s="311">
        <v>35.090000000000003</v>
      </c>
      <c r="F158" s="312"/>
      <c r="G158" s="313"/>
      <c r="H158" s="314"/>
      <c r="I158" s="306"/>
      <c r="J158" s="315"/>
      <c r="K158" s="306"/>
      <c r="M158" s="307" t="s">
        <v>274</v>
      </c>
      <c r="O158" s="292"/>
    </row>
    <row r="159" spans="1:80">
      <c r="A159" s="316"/>
      <c r="B159" s="317" t="s">
        <v>99</v>
      </c>
      <c r="C159" s="318" t="s">
        <v>378</v>
      </c>
      <c r="D159" s="319"/>
      <c r="E159" s="320"/>
      <c r="F159" s="321"/>
      <c r="G159" s="322">
        <f>SUM(G156:G158)</f>
        <v>0</v>
      </c>
      <c r="H159" s="323"/>
      <c r="I159" s="324">
        <f>SUM(I156:I158)</f>
        <v>0</v>
      </c>
      <c r="J159" s="323"/>
      <c r="K159" s="324">
        <f>SUM(K156:K158)</f>
        <v>0</v>
      </c>
      <c r="O159" s="292">
        <v>4</v>
      </c>
      <c r="BA159" s="325">
        <f>SUM(BA156:BA158)</f>
        <v>0</v>
      </c>
      <c r="BB159" s="325">
        <f>SUM(BB156:BB158)</f>
        <v>0</v>
      </c>
      <c r="BC159" s="325">
        <f>SUM(BC156:BC158)</f>
        <v>0</v>
      </c>
      <c r="BD159" s="325">
        <f>SUM(BD156:BD158)</f>
        <v>0</v>
      </c>
      <c r="BE159" s="325">
        <f>SUM(BE156:BE158)</f>
        <v>0</v>
      </c>
    </row>
    <row r="160" spans="1:80">
      <c r="A160" s="282" t="s">
        <v>97</v>
      </c>
      <c r="B160" s="283" t="s">
        <v>381</v>
      </c>
      <c r="C160" s="284" t="s">
        <v>382</v>
      </c>
      <c r="D160" s="285"/>
      <c r="E160" s="286"/>
      <c r="F160" s="286"/>
      <c r="G160" s="287"/>
      <c r="H160" s="288"/>
      <c r="I160" s="289"/>
      <c r="J160" s="290"/>
      <c r="K160" s="291"/>
      <c r="O160" s="292">
        <v>1</v>
      </c>
    </row>
    <row r="161" spans="1:80">
      <c r="A161" s="293">
        <v>51</v>
      </c>
      <c r="B161" s="294" t="s">
        <v>384</v>
      </c>
      <c r="C161" s="295" t="s">
        <v>385</v>
      </c>
      <c r="D161" s="296" t="s">
        <v>249</v>
      </c>
      <c r="E161" s="297">
        <v>10</v>
      </c>
      <c r="F161" s="297">
        <v>0</v>
      </c>
      <c r="G161" s="298">
        <f>E161*F161</f>
        <v>0</v>
      </c>
      <c r="H161" s="299">
        <v>0</v>
      </c>
      <c r="I161" s="300">
        <f>E161*H161</f>
        <v>0</v>
      </c>
      <c r="J161" s="299">
        <v>-2.7499999999999998E-3</v>
      </c>
      <c r="K161" s="300">
        <f>E161*J161</f>
        <v>-2.7499999999999997E-2</v>
      </c>
      <c r="O161" s="292">
        <v>2</v>
      </c>
      <c r="AA161" s="261">
        <v>1</v>
      </c>
      <c r="AB161" s="261">
        <v>1</v>
      </c>
      <c r="AC161" s="261">
        <v>1</v>
      </c>
      <c r="AZ161" s="261">
        <v>1</v>
      </c>
      <c r="BA161" s="261">
        <f>IF(AZ161=1,G161,0)</f>
        <v>0</v>
      </c>
      <c r="BB161" s="261">
        <f>IF(AZ161=2,G161,0)</f>
        <v>0</v>
      </c>
      <c r="BC161" s="261">
        <f>IF(AZ161=3,G161,0)</f>
        <v>0</v>
      </c>
      <c r="BD161" s="261">
        <f>IF(AZ161=4,G161,0)</f>
        <v>0</v>
      </c>
      <c r="BE161" s="261">
        <f>IF(AZ161=5,G161,0)</f>
        <v>0</v>
      </c>
      <c r="CA161" s="292">
        <v>1</v>
      </c>
      <c r="CB161" s="292">
        <v>1</v>
      </c>
    </row>
    <row r="162" spans="1:80">
      <c r="A162" s="316"/>
      <c r="B162" s="317" t="s">
        <v>99</v>
      </c>
      <c r="C162" s="318" t="s">
        <v>383</v>
      </c>
      <c r="D162" s="319"/>
      <c r="E162" s="320"/>
      <c r="F162" s="321"/>
      <c r="G162" s="322">
        <f>SUM(G160:G161)</f>
        <v>0</v>
      </c>
      <c r="H162" s="323"/>
      <c r="I162" s="324">
        <f>SUM(I160:I161)</f>
        <v>0</v>
      </c>
      <c r="J162" s="323"/>
      <c r="K162" s="324">
        <f>SUM(K160:K161)</f>
        <v>-2.7499999999999997E-2</v>
      </c>
      <c r="O162" s="292">
        <v>4</v>
      </c>
      <c r="BA162" s="325">
        <f>SUM(BA160:BA161)</f>
        <v>0</v>
      </c>
      <c r="BB162" s="325">
        <f>SUM(BB160:BB161)</f>
        <v>0</v>
      </c>
      <c r="BC162" s="325">
        <f>SUM(BC160:BC161)</f>
        <v>0</v>
      </c>
      <c r="BD162" s="325">
        <f>SUM(BD160:BD161)</f>
        <v>0</v>
      </c>
      <c r="BE162" s="325">
        <f>SUM(BE160:BE161)</f>
        <v>0</v>
      </c>
    </row>
    <row r="163" spans="1:80">
      <c r="A163" s="282" t="s">
        <v>97</v>
      </c>
      <c r="B163" s="283" t="s">
        <v>386</v>
      </c>
      <c r="C163" s="284" t="s">
        <v>387</v>
      </c>
      <c r="D163" s="285"/>
      <c r="E163" s="286"/>
      <c r="F163" s="286"/>
      <c r="G163" s="287"/>
      <c r="H163" s="288"/>
      <c r="I163" s="289"/>
      <c r="J163" s="290"/>
      <c r="K163" s="291"/>
      <c r="O163" s="292">
        <v>1</v>
      </c>
    </row>
    <row r="164" spans="1:80">
      <c r="A164" s="293">
        <v>52</v>
      </c>
      <c r="B164" s="294" t="s">
        <v>389</v>
      </c>
      <c r="C164" s="295" t="s">
        <v>390</v>
      </c>
      <c r="D164" s="296" t="s">
        <v>249</v>
      </c>
      <c r="E164" s="297">
        <v>3.5</v>
      </c>
      <c r="F164" s="297">
        <v>0</v>
      </c>
      <c r="G164" s="298">
        <f>E164*F164</f>
        <v>0</v>
      </c>
      <c r="H164" s="299">
        <v>0</v>
      </c>
      <c r="I164" s="300">
        <f>E164*H164</f>
        <v>0</v>
      </c>
      <c r="J164" s="299">
        <v>0</v>
      </c>
      <c r="K164" s="300">
        <f>E164*J164</f>
        <v>0</v>
      </c>
      <c r="O164" s="292">
        <v>2</v>
      </c>
      <c r="AA164" s="261">
        <v>1</v>
      </c>
      <c r="AB164" s="261">
        <v>1</v>
      </c>
      <c r="AC164" s="261">
        <v>1</v>
      </c>
      <c r="AZ164" s="261">
        <v>1</v>
      </c>
      <c r="BA164" s="261">
        <f>IF(AZ164=1,G164,0)</f>
        <v>0</v>
      </c>
      <c r="BB164" s="261">
        <f>IF(AZ164=2,G164,0)</f>
        <v>0</v>
      </c>
      <c r="BC164" s="261">
        <f>IF(AZ164=3,G164,0)</f>
        <v>0</v>
      </c>
      <c r="BD164" s="261">
        <f>IF(AZ164=4,G164,0)</f>
        <v>0</v>
      </c>
      <c r="BE164" s="261">
        <f>IF(AZ164=5,G164,0)</f>
        <v>0</v>
      </c>
      <c r="CA164" s="292">
        <v>1</v>
      </c>
      <c r="CB164" s="292">
        <v>1</v>
      </c>
    </row>
    <row r="165" spans="1:80">
      <c r="A165" s="316"/>
      <c r="B165" s="317" t="s">
        <v>99</v>
      </c>
      <c r="C165" s="318" t="s">
        <v>388</v>
      </c>
      <c r="D165" s="319"/>
      <c r="E165" s="320"/>
      <c r="F165" s="321"/>
      <c r="G165" s="322">
        <f>SUM(G163:G164)</f>
        <v>0</v>
      </c>
      <c r="H165" s="323"/>
      <c r="I165" s="324">
        <f>SUM(I163:I164)</f>
        <v>0</v>
      </c>
      <c r="J165" s="323"/>
      <c r="K165" s="324">
        <f>SUM(K163:K164)</f>
        <v>0</v>
      </c>
      <c r="O165" s="292">
        <v>4</v>
      </c>
      <c r="BA165" s="325">
        <f>SUM(BA163:BA164)</f>
        <v>0</v>
      </c>
      <c r="BB165" s="325">
        <f>SUM(BB163:BB164)</f>
        <v>0</v>
      </c>
      <c r="BC165" s="325">
        <f>SUM(BC163:BC164)</f>
        <v>0</v>
      </c>
      <c r="BD165" s="325">
        <f>SUM(BD163:BD164)</f>
        <v>0</v>
      </c>
      <c r="BE165" s="325">
        <f>SUM(BE163:BE164)</f>
        <v>0</v>
      </c>
    </row>
    <row r="166" spans="1:80">
      <c r="A166" s="282" t="s">
        <v>97</v>
      </c>
      <c r="B166" s="283" t="s">
        <v>391</v>
      </c>
      <c r="C166" s="284" t="s">
        <v>392</v>
      </c>
      <c r="D166" s="285"/>
      <c r="E166" s="286"/>
      <c r="F166" s="286"/>
      <c r="G166" s="287"/>
      <c r="H166" s="288"/>
      <c r="I166" s="289"/>
      <c r="J166" s="290"/>
      <c r="K166" s="291"/>
      <c r="O166" s="292">
        <v>1</v>
      </c>
    </row>
    <row r="167" spans="1:80">
      <c r="A167" s="293">
        <v>53</v>
      </c>
      <c r="B167" s="294" t="s">
        <v>394</v>
      </c>
      <c r="C167" s="295" t="s">
        <v>395</v>
      </c>
      <c r="D167" s="296" t="s">
        <v>291</v>
      </c>
      <c r="E167" s="297">
        <v>110.607898652</v>
      </c>
      <c r="F167" s="297">
        <v>0</v>
      </c>
      <c r="G167" s="298">
        <f>E167*F167</f>
        <v>0</v>
      </c>
      <c r="H167" s="299">
        <v>0</v>
      </c>
      <c r="I167" s="300">
        <f>E167*H167</f>
        <v>0</v>
      </c>
      <c r="J167" s="299"/>
      <c r="K167" s="300">
        <f>E167*J167</f>
        <v>0</v>
      </c>
      <c r="O167" s="292">
        <v>2</v>
      </c>
      <c r="AA167" s="261">
        <v>7</v>
      </c>
      <c r="AB167" s="261">
        <v>1</v>
      </c>
      <c r="AC167" s="261">
        <v>2</v>
      </c>
      <c r="AZ167" s="261">
        <v>1</v>
      </c>
      <c r="BA167" s="261">
        <f>IF(AZ167=1,G167,0)</f>
        <v>0</v>
      </c>
      <c r="BB167" s="261">
        <f>IF(AZ167=2,G167,0)</f>
        <v>0</v>
      </c>
      <c r="BC167" s="261">
        <f>IF(AZ167=3,G167,0)</f>
        <v>0</v>
      </c>
      <c r="BD167" s="261">
        <f>IF(AZ167=4,G167,0)</f>
        <v>0</v>
      </c>
      <c r="BE167" s="261">
        <f>IF(AZ167=5,G167,0)</f>
        <v>0</v>
      </c>
      <c r="CA167" s="292">
        <v>7</v>
      </c>
      <c r="CB167" s="292">
        <v>1</v>
      </c>
    </row>
    <row r="168" spans="1:80">
      <c r="A168" s="316"/>
      <c r="B168" s="317" t="s">
        <v>99</v>
      </c>
      <c r="C168" s="318" t="s">
        <v>393</v>
      </c>
      <c r="D168" s="319"/>
      <c r="E168" s="320"/>
      <c r="F168" s="321"/>
      <c r="G168" s="322">
        <f>SUM(G166:G167)</f>
        <v>0</v>
      </c>
      <c r="H168" s="323"/>
      <c r="I168" s="324">
        <f>SUM(I166:I167)</f>
        <v>0</v>
      </c>
      <c r="J168" s="323"/>
      <c r="K168" s="324">
        <f>SUM(K166:K167)</f>
        <v>0</v>
      </c>
      <c r="O168" s="292">
        <v>4</v>
      </c>
      <c r="BA168" s="325">
        <f>SUM(BA166:BA167)</f>
        <v>0</v>
      </c>
      <c r="BB168" s="325">
        <f>SUM(BB166:BB167)</f>
        <v>0</v>
      </c>
      <c r="BC168" s="325">
        <f>SUM(BC166:BC167)</f>
        <v>0</v>
      </c>
      <c r="BD168" s="325">
        <f>SUM(BD166:BD167)</f>
        <v>0</v>
      </c>
      <c r="BE168" s="325">
        <f>SUM(BE166:BE167)</f>
        <v>0</v>
      </c>
    </row>
    <row r="169" spans="1:80">
      <c r="A169" s="282" t="s">
        <v>97</v>
      </c>
      <c r="B169" s="283" t="s">
        <v>396</v>
      </c>
      <c r="C169" s="284" t="s">
        <v>397</v>
      </c>
      <c r="D169" s="285"/>
      <c r="E169" s="286"/>
      <c r="F169" s="286"/>
      <c r="G169" s="287"/>
      <c r="H169" s="288"/>
      <c r="I169" s="289"/>
      <c r="J169" s="290"/>
      <c r="K169" s="291"/>
      <c r="O169" s="292">
        <v>1</v>
      </c>
    </row>
    <row r="170" spans="1:80">
      <c r="A170" s="293">
        <v>54</v>
      </c>
      <c r="B170" s="294" t="s">
        <v>399</v>
      </c>
      <c r="C170" s="295" t="s">
        <v>400</v>
      </c>
      <c r="D170" s="296" t="s">
        <v>98</v>
      </c>
      <c r="E170" s="297">
        <v>4</v>
      </c>
      <c r="F170" s="297">
        <v>0</v>
      </c>
      <c r="G170" s="298">
        <f>E170*F170</f>
        <v>0</v>
      </c>
      <c r="H170" s="299">
        <v>2.0000000000000001E-4</v>
      </c>
      <c r="I170" s="300">
        <f>E170*H170</f>
        <v>8.0000000000000004E-4</v>
      </c>
      <c r="J170" s="299">
        <v>0</v>
      </c>
      <c r="K170" s="300">
        <f>E170*J170</f>
        <v>0</v>
      </c>
      <c r="O170" s="292">
        <v>2</v>
      </c>
      <c r="AA170" s="261">
        <v>1</v>
      </c>
      <c r="AB170" s="261">
        <v>7</v>
      </c>
      <c r="AC170" s="261">
        <v>7</v>
      </c>
      <c r="AZ170" s="261">
        <v>2</v>
      </c>
      <c r="BA170" s="261">
        <f>IF(AZ170=1,G170,0)</f>
        <v>0</v>
      </c>
      <c r="BB170" s="261">
        <f>IF(AZ170=2,G170,0)</f>
        <v>0</v>
      </c>
      <c r="BC170" s="261">
        <f>IF(AZ170=3,G170,0)</f>
        <v>0</v>
      </c>
      <c r="BD170" s="261">
        <f>IF(AZ170=4,G170,0)</f>
        <v>0</v>
      </c>
      <c r="BE170" s="261">
        <f>IF(AZ170=5,G170,0)</f>
        <v>0</v>
      </c>
      <c r="CA170" s="292">
        <v>1</v>
      </c>
      <c r="CB170" s="292">
        <v>7</v>
      </c>
    </row>
    <row r="171" spans="1:80">
      <c r="A171" s="293">
        <v>55</v>
      </c>
      <c r="B171" s="294" t="s">
        <v>401</v>
      </c>
      <c r="C171" s="295" t="s">
        <v>402</v>
      </c>
      <c r="D171" s="296" t="s">
        <v>98</v>
      </c>
      <c r="E171" s="297">
        <v>1</v>
      </c>
      <c r="F171" s="297">
        <v>0</v>
      </c>
      <c r="G171" s="298">
        <f>E171*F171</f>
        <v>0</v>
      </c>
      <c r="H171" s="299">
        <v>2.0000000000000001E-4</v>
      </c>
      <c r="I171" s="300">
        <f>E171*H171</f>
        <v>2.0000000000000001E-4</v>
      </c>
      <c r="J171" s="299">
        <v>0</v>
      </c>
      <c r="K171" s="300">
        <f>E171*J171</f>
        <v>0</v>
      </c>
      <c r="O171" s="292">
        <v>2</v>
      </c>
      <c r="AA171" s="261">
        <v>1</v>
      </c>
      <c r="AB171" s="261">
        <v>7</v>
      </c>
      <c r="AC171" s="261">
        <v>7</v>
      </c>
      <c r="AZ171" s="261">
        <v>2</v>
      </c>
      <c r="BA171" s="261">
        <f>IF(AZ171=1,G171,0)</f>
        <v>0</v>
      </c>
      <c r="BB171" s="261">
        <f>IF(AZ171=2,G171,0)</f>
        <v>0</v>
      </c>
      <c r="BC171" s="261">
        <f>IF(AZ171=3,G171,0)</f>
        <v>0</v>
      </c>
      <c r="BD171" s="261">
        <f>IF(AZ171=4,G171,0)</f>
        <v>0</v>
      </c>
      <c r="BE171" s="261">
        <f>IF(AZ171=5,G171,0)</f>
        <v>0</v>
      </c>
      <c r="CA171" s="292">
        <v>1</v>
      </c>
      <c r="CB171" s="292">
        <v>7</v>
      </c>
    </row>
    <row r="172" spans="1:80">
      <c r="A172" s="316"/>
      <c r="B172" s="317" t="s">
        <v>99</v>
      </c>
      <c r="C172" s="318" t="s">
        <v>398</v>
      </c>
      <c r="D172" s="319"/>
      <c r="E172" s="320"/>
      <c r="F172" s="321"/>
      <c r="G172" s="322">
        <f>SUM(G169:G171)</f>
        <v>0</v>
      </c>
      <c r="H172" s="323"/>
      <c r="I172" s="324">
        <f>SUM(I169:I171)</f>
        <v>1E-3</v>
      </c>
      <c r="J172" s="323"/>
      <c r="K172" s="324">
        <f>SUM(K169:K171)</f>
        <v>0</v>
      </c>
      <c r="O172" s="292">
        <v>4</v>
      </c>
      <c r="BA172" s="325">
        <f>SUM(BA169:BA171)</f>
        <v>0</v>
      </c>
      <c r="BB172" s="325">
        <f>SUM(BB169:BB171)</f>
        <v>0</v>
      </c>
      <c r="BC172" s="325">
        <f>SUM(BC169:BC171)</f>
        <v>0</v>
      </c>
      <c r="BD172" s="325">
        <f>SUM(BD169:BD171)</f>
        <v>0</v>
      </c>
      <c r="BE172" s="325">
        <f>SUM(BE169:BE171)</f>
        <v>0</v>
      </c>
    </row>
    <row r="173" spans="1:80">
      <c r="A173" s="282" t="s">
        <v>97</v>
      </c>
      <c r="B173" s="283" t="s">
        <v>403</v>
      </c>
      <c r="C173" s="284" t="s">
        <v>404</v>
      </c>
      <c r="D173" s="285"/>
      <c r="E173" s="286"/>
      <c r="F173" s="286"/>
      <c r="G173" s="287"/>
      <c r="H173" s="288"/>
      <c r="I173" s="289"/>
      <c r="J173" s="290"/>
      <c r="K173" s="291"/>
      <c r="O173" s="292">
        <v>1</v>
      </c>
    </row>
    <row r="174" spans="1:80">
      <c r="A174" s="293">
        <v>56</v>
      </c>
      <c r="B174" s="294" t="s">
        <v>406</v>
      </c>
      <c r="C174" s="295" t="s">
        <v>407</v>
      </c>
      <c r="D174" s="296" t="s">
        <v>291</v>
      </c>
      <c r="E174" s="297">
        <v>5.0709999999999997</v>
      </c>
      <c r="F174" s="297">
        <v>0</v>
      </c>
      <c r="G174" s="298">
        <f>E174*F174</f>
        <v>0</v>
      </c>
      <c r="H174" s="299">
        <v>0</v>
      </c>
      <c r="I174" s="300">
        <f>E174*H174</f>
        <v>0</v>
      </c>
      <c r="J174" s="299"/>
      <c r="K174" s="300">
        <f>E174*J174</f>
        <v>0</v>
      </c>
      <c r="O174" s="292">
        <v>2</v>
      </c>
      <c r="AA174" s="261">
        <v>8</v>
      </c>
      <c r="AB174" s="261">
        <v>0</v>
      </c>
      <c r="AC174" s="261">
        <v>3</v>
      </c>
      <c r="AZ174" s="261">
        <v>1</v>
      </c>
      <c r="BA174" s="261">
        <f>IF(AZ174=1,G174,0)</f>
        <v>0</v>
      </c>
      <c r="BB174" s="261">
        <f>IF(AZ174=2,G174,0)</f>
        <v>0</v>
      </c>
      <c r="BC174" s="261">
        <f>IF(AZ174=3,G174,0)</f>
        <v>0</v>
      </c>
      <c r="BD174" s="261">
        <f>IF(AZ174=4,G174,0)</f>
        <v>0</v>
      </c>
      <c r="BE174" s="261">
        <f>IF(AZ174=5,G174,0)</f>
        <v>0</v>
      </c>
      <c r="CA174" s="292">
        <v>8</v>
      </c>
      <c r="CB174" s="292">
        <v>0</v>
      </c>
    </row>
    <row r="175" spans="1:80">
      <c r="A175" s="293">
        <v>57</v>
      </c>
      <c r="B175" s="294" t="s">
        <v>408</v>
      </c>
      <c r="C175" s="295" t="s">
        <v>409</v>
      </c>
      <c r="D175" s="296" t="s">
        <v>291</v>
      </c>
      <c r="E175" s="297">
        <v>45.639000000000003</v>
      </c>
      <c r="F175" s="297">
        <v>0</v>
      </c>
      <c r="G175" s="298">
        <f>E175*F175</f>
        <v>0</v>
      </c>
      <c r="H175" s="299">
        <v>0</v>
      </c>
      <c r="I175" s="300">
        <f>E175*H175</f>
        <v>0</v>
      </c>
      <c r="J175" s="299"/>
      <c r="K175" s="300">
        <f>E175*J175</f>
        <v>0</v>
      </c>
      <c r="O175" s="292">
        <v>2</v>
      </c>
      <c r="AA175" s="261">
        <v>8</v>
      </c>
      <c r="AB175" s="261">
        <v>0</v>
      </c>
      <c r="AC175" s="261">
        <v>3</v>
      </c>
      <c r="AZ175" s="261">
        <v>1</v>
      </c>
      <c r="BA175" s="261">
        <f>IF(AZ175=1,G175,0)</f>
        <v>0</v>
      </c>
      <c r="BB175" s="261">
        <f>IF(AZ175=2,G175,0)</f>
        <v>0</v>
      </c>
      <c r="BC175" s="261">
        <f>IF(AZ175=3,G175,0)</f>
        <v>0</v>
      </c>
      <c r="BD175" s="261">
        <f>IF(AZ175=4,G175,0)</f>
        <v>0</v>
      </c>
      <c r="BE175" s="261">
        <f>IF(AZ175=5,G175,0)</f>
        <v>0</v>
      </c>
      <c r="CA175" s="292">
        <v>8</v>
      </c>
      <c r="CB175" s="292">
        <v>0</v>
      </c>
    </row>
    <row r="176" spans="1:80">
      <c r="A176" s="301"/>
      <c r="B176" s="302"/>
      <c r="C176" s="303"/>
      <c r="D176" s="304"/>
      <c r="E176" s="304"/>
      <c r="F176" s="304"/>
      <c r="G176" s="305"/>
      <c r="I176" s="306"/>
      <c r="K176" s="306"/>
      <c r="L176" s="307"/>
      <c r="O176" s="292">
        <v>3</v>
      </c>
    </row>
    <row r="177" spans="1:80">
      <c r="A177" s="293">
        <v>58</v>
      </c>
      <c r="B177" s="294" t="s">
        <v>410</v>
      </c>
      <c r="C177" s="295" t="s">
        <v>411</v>
      </c>
      <c r="D177" s="296" t="s">
        <v>291</v>
      </c>
      <c r="E177" s="297">
        <v>5.0709999999999997</v>
      </c>
      <c r="F177" s="297">
        <v>0</v>
      </c>
      <c r="G177" s="298">
        <f>E177*F177</f>
        <v>0</v>
      </c>
      <c r="H177" s="299">
        <v>0</v>
      </c>
      <c r="I177" s="300">
        <f>E177*H177</f>
        <v>0</v>
      </c>
      <c r="J177" s="299"/>
      <c r="K177" s="300">
        <f>E177*J177</f>
        <v>0</v>
      </c>
      <c r="O177" s="292">
        <v>2</v>
      </c>
      <c r="AA177" s="261">
        <v>8</v>
      </c>
      <c r="AB177" s="261">
        <v>0</v>
      </c>
      <c r="AC177" s="261">
        <v>3</v>
      </c>
      <c r="AZ177" s="261">
        <v>1</v>
      </c>
      <c r="BA177" s="261">
        <f>IF(AZ177=1,G177,0)</f>
        <v>0</v>
      </c>
      <c r="BB177" s="261">
        <f>IF(AZ177=2,G177,0)</f>
        <v>0</v>
      </c>
      <c r="BC177" s="261">
        <f>IF(AZ177=3,G177,0)</f>
        <v>0</v>
      </c>
      <c r="BD177" s="261">
        <f>IF(AZ177=4,G177,0)</f>
        <v>0</v>
      </c>
      <c r="BE177" s="261">
        <f>IF(AZ177=5,G177,0)</f>
        <v>0</v>
      </c>
      <c r="CA177" s="292">
        <v>8</v>
      </c>
      <c r="CB177" s="292">
        <v>0</v>
      </c>
    </row>
    <row r="178" spans="1:80">
      <c r="A178" s="316"/>
      <c r="B178" s="317" t="s">
        <v>99</v>
      </c>
      <c r="C178" s="318" t="s">
        <v>405</v>
      </c>
      <c r="D178" s="319"/>
      <c r="E178" s="320"/>
      <c r="F178" s="321"/>
      <c r="G178" s="322">
        <f>SUM(G173:G177)</f>
        <v>0</v>
      </c>
      <c r="H178" s="323"/>
      <c r="I178" s="324">
        <f>SUM(I173:I177)</f>
        <v>0</v>
      </c>
      <c r="J178" s="323"/>
      <c r="K178" s="324">
        <f>SUM(K173:K177)</f>
        <v>0</v>
      </c>
      <c r="O178" s="292">
        <v>4</v>
      </c>
      <c r="BA178" s="325">
        <f>SUM(BA173:BA177)</f>
        <v>0</v>
      </c>
      <c r="BB178" s="325">
        <f>SUM(BB173:BB177)</f>
        <v>0</v>
      </c>
      <c r="BC178" s="325">
        <f>SUM(BC173:BC177)</f>
        <v>0</v>
      </c>
      <c r="BD178" s="325">
        <f>SUM(BD173:BD177)</f>
        <v>0</v>
      </c>
      <c r="BE178" s="325">
        <f>SUM(BE173:BE177)</f>
        <v>0</v>
      </c>
    </row>
    <row r="179" spans="1:80">
      <c r="E179" s="261"/>
    </row>
    <row r="180" spans="1:80">
      <c r="E180" s="261"/>
    </row>
    <row r="181" spans="1:80">
      <c r="E181" s="261"/>
    </row>
    <row r="182" spans="1:80">
      <c r="E182" s="261"/>
    </row>
    <row r="183" spans="1:80">
      <c r="E183" s="261"/>
    </row>
    <row r="184" spans="1:80">
      <c r="E184" s="261"/>
    </row>
    <row r="185" spans="1:80">
      <c r="E185" s="261"/>
    </row>
    <row r="186" spans="1:80">
      <c r="E186" s="261"/>
    </row>
    <row r="187" spans="1:80">
      <c r="E187" s="261"/>
    </row>
    <row r="188" spans="1:80">
      <c r="E188" s="261"/>
    </row>
    <row r="189" spans="1:80">
      <c r="E189" s="261"/>
    </row>
    <row r="190" spans="1:80">
      <c r="E190" s="261"/>
    </row>
    <row r="191" spans="1:80">
      <c r="E191" s="261"/>
    </row>
    <row r="192" spans="1:80">
      <c r="E192" s="261"/>
    </row>
    <row r="193" spans="1:7">
      <c r="E193" s="261"/>
    </row>
    <row r="194" spans="1:7">
      <c r="E194" s="261"/>
    </row>
    <row r="195" spans="1:7">
      <c r="E195" s="261"/>
    </row>
    <row r="196" spans="1:7">
      <c r="E196" s="261"/>
    </row>
    <row r="197" spans="1:7">
      <c r="E197" s="261"/>
    </row>
    <row r="198" spans="1:7">
      <c r="E198" s="261"/>
    </row>
    <row r="199" spans="1:7">
      <c r="E199" s="261"/>
    </row>
    <row r="200" spans="1:7">
      <c r="E200" s="261"/>
    </row>
    <row r="201" spans="1:7">
      <c r="E201" s="261"/>
    </row>
    <row r="202" spans="1:7">
      <c r="A202" s="315"/>
      <c r="B202" s="315"/>
      <c r="C202" s="315"/>
      <c r="D202" s="315"/>
      <c r="E202" s="315"/>
      <c r="F202" s="315"/>
      <c r="G202" s="315"/>
    </row>
    <row r="203" spans="1:7">
      <c r="A203" s="315"/>
      <c r="B203" s="315"/>
      <c r="C203" s="315"/>
      <c r="D203" s="315"/>
      <c r="E203" s="315"/>
      <c r="F203" s="315"/>
      <c r="G203" s="315"/>
    </row>
    <row r="204" spans="1:7">
      <c r="A204" s="315"/>
      <c r="B204" s="315"/>
      <c r="C204" s="315"/>
      <c r="D204" s="315"/>
      <c r="E204" s="315"/>
      <c r="F204" s="315"/>
      <c r="G204" s="315"/>
    </row>
    <row r="205" spans="1:7">
      <c r="A205" s="315"/>
      <c r="B205" s="315"/>
      <c r="C205" s="315"/>
      <c r="D205" s="315"/>
      <c r="E205" s="315"/>
      <c r="F205" s="315"/>
      <c r="G205" s="315"/>
    </row>
    <row r="206" spans="1:7">
      <c r="E206" s="261"/>
    </row>
    <row r="207" spans="1:7">
      <c r="E207" s="261"/>
    </row>
    <row r="208" spans="1:7">
      <c r="E208" s="261"/>
    </row>
    <row r="209" spans="5:5">
      <c r="E209" s="261"/>
    </row>
    <row r="210" spans="5:5">
      <c r="E210" s="261"/>
    </row>
    <row r="211" spans="5:5">
      <c r="E211" s="261"/>
    </row>
    <row r="212" spans="5:5">
      <c r="E212" s="261"/>
    </row>
    <row r="213" spans="5:5">
      <c r="E213" s="261"/>
    </row>
    <row r="214" spans="5:5">
      <c r="E214" s="261"/>
    </row>
    <row r="215" spans="5:5">
      <c r="E215" s="261"/>
    </row>
    <row r="216" spans="5:5">
      <c r="E216" s="261"/>
    </row>
    <row r="217" spans="5:5">
      <c r="E217" s="261"/>
    </row>
    <row r="218" spans="5:5">
      <c r="E218" s="261"/>
    </row>
    <row r="219" spans="5:5">
      <c r="E219" s="261"/>
    </row>
    <row r="220" spans="5:5">
      <c r="E220" s="261"/>
    </row>
    <row r="221" spans="5:5">
      <c r="E221" s="261"/>
    </row>
    <row r="222" spans="5:5">
      <c r="E222" s="261"/>
    </row>
    <row r="223" spans="5:5">
      <c r="E223" s="261"/>
    </row>
    <row r="224" spans="5:5">
      <c r="E224" s="261"/>
    </row>
    <row r="225" spans="1:7">
      <c r="E225" s="261"/>
    </row>
    <row r="226" spans="1:7">
      <c r="E226" s="261"/>
    </row>
    <row r="227" spans="1:7">
      <c r="E227" s="261"/>
    </row>
    <row r="228" spans="1:7">
      <c r="E228" s="261"/>
    </row>
    <row r="229" spans="1:7">
      <c r="E229" s="261"/>
    </row>
    <row r="230" spans="1:7">
      <c r="E230" s="261"/>
    </row>
    <row r="231" spans="1:7">
      <c r="E231" s="261"/>
    </row>
    <row r="232" spans="1:7">
      <c r="E232" s="261"/>
    </row>
    <row r="233" spans="1:7">
      <c r="E233" s="261"/>
    </row>
    <row r="234" spans="1:7">
      <c r="E234" s="261"/>
    </row>
    <row r="235" spans="1:7">
      <c r="E235" s="261"/>
    </row>
    <row r="236" spans="1:7">
      <c r="E236" s="261"/>
    </row>
    <row r="237" spans="1:7">
      <c r="A237" s="326"/>
      <c r="B237" s="326"/>
    </row>
    <row r="238" spans="1:7">
      <c r="A238" s="315"/>
      <c r="B238" s="315"/>
      <c r="C238" s="327"/>
      <c r="D238" s="327"/>
      <c r="E238" s="328"/>
      <c r="F238" s="327"/>
      <c r="G238" s="329"/>
    </row>
    <row r="239" spans="1:7">
      <c r="A239" s="330"/>
      <c r="B239" s="330"/>
      <c r="C239" s="315"/>
      <c r="D239" s="315"/>
      <c r="E239" s="331"/>
      <c r="F239" s="315"/>
      <c r="G239" s="315"/>
    </row>
    <row r="240" spans="1:7">
      <c r="A240" s="315"/>
      <c r="B240" s="315"/>
      <c r="C240" s="315"/>
      <c r="D240" s="315"/>
      <c r="E240" s="331"/>
      <c r="F240" s="315"/>
      <c r="G240" s="315"/>
    </row>
    <row r="241" spans="1:7">
      <c r="A241" s="315"/>
      <c r="B241" s="315"/>
      <c r="C241" s="315"/>
      <c r="D241" s="315"/>
      <c r="E241" s="331"/>
      <c r="F241" s="315"/>
      <c r="G241" s="315"/>
    </row>
    <row r="242" spans="1:7">
      <c r="A242" s="315"/>
      <c r="B242" s="315"/>
      <c r="C242" s="315"/>
      <c r="D242" s="315"/>
      <c r="E242" s="331"/>
      <c r="F242" s="315"/>
      <c r="G242" s="315"/>
    </row>
    <row r="243" spans="1:7">
      <c r="A243" s="315"/>
      <c r="B243" s="315"/>
      <c r="C243" s="315"/>
      <c r="D243" s="315"/>
      <c r="E243" s="331"/>
      <c r="F243" s="315"/>
      <c r="G243" s="315"/>
    </row>
    <row r="244" spans="1:7">
      <c r="A244" s="315"/>
      <c r="B244" s="315"/>
      <c r="C244" s="315"/>
      <c r="D244" s="315"/>
      <c r="E244" s="331"/>
      <c r="F244" s="315"/>
      <c r="G244" s="315"/>
    </row>
    <row r="245" spans="1:7">
      <c r="A245" s="315"/>
      <c r="B245" s="315"/>
      <c r="C245" s="315"/>
      <c r="D245" s="315"/>
      <c r="E245" s="331"/>
      <c r="F245" s="315"/>
      <c r="G245" s="315"/>
    </row>
    <row r="246" spans="1:7">
      <c r="A246" s="315"/>
      <c r="B246" s="315"/>
      <c r="C246" s="315"/>
      <c r="D246" s="315"/>
      <c r="E246" s="331"/>
      <c r="F246" s="315"/>
      <c r="G246" s="315"/>
    </row>
    <row r="247" spans="1:7">
      <c r="A247" s="315"/>
      <c r="B247" s="315"/>
      <c r="C247" s="315"/>
      <c r="D247" s="315"/>
      <c r="E247" s="331"/>
      <c r="F247" s="315"/>
      <c r="G247" s="315"/>
    </row>
    <row r="248" spans="1:7">
      <c r="A248" s="315"/>
      <c r="B248" s="315"/>
      <c r="C248" s="315"/>
      <c r="D248" s="315"/>
      <c r="E248" s="331"/>
      <c r="F248" s="315"/>
      <c r="G248" s="315"/>
    </row>
    <row r="249" spans="1:7">
      <c r="A249" s="315"/>
      <c r="B249" s="315"/>
      <c r="C249" s="315"/>
      <c r="D249" s="315"/>
      <c r="E249" s="331"/>
      <c r="F249" s="315"/>
      <c r="G249" s="315"/>
    </row>
    <row r="250" spans="1:7">
      <c r="A250" s="315"/>
      <c r="B250" s="315"/>
      <c r="C250" s="315"/>
      <c r="D250" s="315"/>
      <c r="E250" s="331"/>
      <c r="F250" s="315"/>
      <c r="G250" s="315"/>
    </row>
    <row r="251" spans="1:7">
      <c r="A251" s="315"/>
      <c r="B251" s="315"/>
      <c r="C251" s="315"/>
      <c r="D251" s="315"/>
      <c r="E251" s="331"/>
      <c r="F251" s="315"/>
      <c r="G251" s="315"/>
    </row>
  </sheetData>
  <mergeCells count="76">
    <mergeCell ref="C176:G176"/>
    <mergeCell ref="C149:D149"/>
    <mergeCell ref="C154:G154"/>
    <mergeCell ref="C158:D158"/>
    <mergeCell ref="C137:D137"/>
    <mergeCell ref="C138:D138"/>
    <mergeCell ref="C140:G140"/>
    <mergeCell ref="C141:D141"/>
    <mergeCell ref="C143:G143"/>
    <mergeCell ref="C147:D147"/>
    <mergeCell ref="C126:D126"/>
    <mergeCell ref="C127:D127"/>
    <mergeCell ref="C131:G131"/>
    <mergeCell ref="C133:G133"/>
    <mergeCell ref="C135:D135"/>
    <mergeCell ref="C136:D136"/>
    <mergeCell ref="C112:G112"/>
    <mergeCell ref="C118:D118"/>
    <mergeCell ref="C120:G120"/>
    <mergeCell ref="C121:D121"/>
    <mergeCell ref="C122:D122"/>
    <mergeCell ref="C102:G102"/>
    <mergeCell ref="C104:G104"/>
    <mergeCell ref="C106:G106"/>
    <mergeCell ref="C89:G89"/>
    <mergeCell ref="C90:D90"/>
    <mergeCell ref="C92:D92"/>
    <mergeCell ref="C94:G94"/>
    <mergeCell ref="C95:D95"/>
    <mergeCell ref="C97:G97"/>
    <mergeCell ref="C98:D98"/>
    <mergeCell ref="C84:G84"/>
    <mergeCell ref="C85:D85"/>
    <mergeCell ref="C71:D71"/>
    <mergeCell ref="C72:D72"/>
    <mergeCell ref="C74:G74"/>
    <mergeCell ref="C77:D77"/>
    <mergeCell ref="C60:D60"/>
    <mergeCell ref="C61:D61"/>
    <mergeCell ref="C62:D62"/>
    <mergeCell ref="C63:D63"/>
    <mergeCell ref="C64:D64"/>
    <mergeCell ref="C65:D65"/>
    <mergeCell ref="C66:D66"/>
    <mergeCell ref="C52:D52"/>
    <mergeCell ref="C54:D54"/>
    <mergeCell ref="C55:D55"/>
    <mergeCell ref="C42:D42"/>
    <mergeCell ref="C43:D43"/>
    <mergeCell ref="C44:D44"/>
    <mergeCell ref="C45:D45"/>
    <mergeCell ref="C46:D46"/>
    <mergeCell ref="C47:D47"/>
    <mergeCell ref="C34:D34"/>
    <mergeCell ref="C35:D35"/>
    <mergeCell ref="C36:D36"/>
    <mergeCell ref="C37:D37"/>
    <mergeCell ref="C38:D38"/>
    <mergeCell ref="C39:D39"/>
    <mergeCell ref="C27:D27"/>
    <mergeCell ref="C28:D28"/>
    <mergeCell ref="C30:G30"/>
    <mergeCell ref="C31:G31"/>
    <mergeCell ref="C32:G32"/>
    <mergeCell ref="C33:G33"/>
    <mergeCell ref="C16:D16"/>
    <mergeCell ref="C18:D18"/>
    <mergeCell ref="C23:D23"/>
    <mergeCell ref="C24:D24"/>
    <mergeCell ref="C25:D25"/>
    <mergeCell ref="C26:D26"/>
    <mergeCell ref="A1:G1"/>
    <mergeCell ref="A3:B3"/>
    <mergeCell ref="A4:B4"/>
    <mergeCell ref="E4:G4"/>
    <mergeCell ref="C10:G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23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414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413</v>
      </c>
      <c r="B5" s="118"/>
      <c r="C5" s="119" t="s">
        <v>414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164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163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02 38-2019 Rek'!E27</f>
        <v>0</v>
      </c>
      <c r="D15" s="160" t="str">
        <f>'SO 02 38-2019 Rek'!A32</f>
        <v>Ztížené výrobní podmínky</v>
      </c>
      <c r="E15" s="161"/>
      <c r="F15" s="162"/>
      <c r="G15" s="159">
        <f>'SO 02 38-2019 Rek'!I32</f>
        <v>0</v>
      </c>
    </row>
    <row r="16" spans="1:57" ht="15.95" customHeight="1">
      <c r="A16" s="157" t="s">
        <v>52</v>
      </c>
      <c r="B16" s="158" t="s">
        <v>53</v>
      </c>
      <c r="C16" s="159">
        <f>'SO 02 38-2019 Rek'!F27</f>
        <v>0</v>
      </c>
      <c r="D16" s="109" t="str">
        <f>'SO 02 38-2019 Rek'!A33</f>
        <v>Oborová přirážka</v>
      </c>
      <c r="E16" s="163"/>
      <c r="F16" s="164"/>
      <c r="G16" s="159">
        <f>'SO 02 38-2019 Rek'!I33</f>
        <v>0</v>
      </c>
    </row>
    <row r="17" spans="1:7" ht="15.95" customHeight="1">
      <c r="A17" s="157" t="s">
        <v>54</v>
      </c>
      <c r="B17" s="158" t="s">
        <v>55</v>
      </c>
      <c r="C17" s="159">
        <f>'SO 02 38-2019 Rek'!H27</f>
        <v>0</v>
      </c>
      <c r="D17" s="109" t="str">
        <f>'SO 02 38-2019 Rek'!A34</f>
        <v>Přesun stavebních kapacit</v>
      </c>
      <c r="E17" s="163"/>
      <c r="F17" s="164"/>
      <c r="G17" s="159">
        <f>'SO 02 38-2019 Rek'!I34</f>
        <v>0</v>
      </c>
    </row>
    <row r="18" spans="1:7" ht="15.95" customHeight="1">
      <c r="A18" s="165" t="s">
        <v>56</v>
      </c>
      <c r="B18" s="166" t="s">
        <v>57</v>
      </c>
      <c r="C18" s="159">
        <f>'SO 02 38-2019 Rek'!G27</f>
        <v>0</v>
      </c>
      <c r="D18" s="109" t="str">
        <f>'SO 02 38-2019 Rek'!A35</f>
        <v>Mimostaveništní doprava</v>
      </c>
      <c r="E18" s="163"/>
      <c r="F18" s="164"/>
      <c r="G18" s="159">
        <f>'SO 02 38-2019 Rek'!I35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02 38-2019 Rek'!A36</f>
        <v>Zařízení staveniště</v>
      </c>
      <c r="E19" s="163"/>
      <c r="F19" s="164"/>
      <c r="G19" s="159">
        <f>'SO 02 38-2019 Rek'!I36</f>
        <v>0</v>
      </c>
    </row>
    <row r="20" spans="1:7" ht="15.95" customHeight="1">
      <c r="A20" s="167"/>
      <c r="B20" s="158"/>
      <c r="C20" s="159"/>
      <c r="D20" s="109" t="str">
        <f>'SO 02 38-2019 Rek'!A37</f>
        <v>Provoz investora</v>
      </c>
      <c r="E20" s="163"/>
      <c r="F20" s="164"/>
      <c r="G20" s="159">
        <f>'SO 02 38-2019 Rek'!I37</f>
        <v>0</v>
      </c>
    </row>
    <row r="21" spans="1:7" ht="15.95" customHeight="1">
      <c r="A21" s="167" t="s">
        <v>29</v>
      </c>
      <c r="B21" s="158"/>
      <c r="C21" s="159">
        <f>'SO 02 38-2019 Rek'!I27</f>
        <v>0</v>
      </c>
      <c r="D21" s="109" t="str">
        <f>'SO 02 38-2019 Rek'!A38</f>
        <v>Kompletační činnost (IČD)</v>
      </c>
      <c r="E21" s="163"/>
      <c r="F21" s="164"/>
      <c r="G21" s="159">
        <f>'SO 02 38-2019 Rek'!I38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02 38-2019 Rek'!H40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33"/>
  <dimension ref="A1:BE91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415</v>
      </c>
      <c r="D2" s="216"/>
      <c r="E2" s="217"/>
      <c r="F2" s="216"/>
      <c r="G2" s="218" t="s">
        <v>414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02 38-2019 Pol'!B7</f>
        <v>11</v>
      </c>
      <c r="B7" s="70" t="str">
        <f>'SO 02 38-2019 Pol'!C7</f>
        <v>Přípravné a přidružené práce</v>
      </c>
      <c r="D7" s="230"/>
      <c r="E7" s="333">
        <f>'SO 02 38-2019 Pol'!BA20</f>
        <v>0</v>
      </c>
      <c r="F7" s="334">
        <f>'SO 02 38-2019 Pol'!BB20</f>
        <v>0</v>
      </c>
      <c r="G7" s="334">
        <f>'SO 02 38-2019 Pol'!BC20</f>
        <v>0</v>
      </c>
      <c r="H7" s="334">
        <f>'SO 02 38-2019 Pol'!BD20</f>
        <v>0</v>
      </c>
      <c r="I7" s="335">
        <f>'SO 02 38-2019 Pol'!BE20</f>
        <v>0</v>
      </c>
    </row>
    <row r="8" spans="1:9" s="137" customFormat="1">
      <c r="A8" s="332" t="str">
        <f>'SO 02 38-2019 Pol'!B21</f>
        <v>13</v>
      </c>
      <c r="B8" s="70" t="str">
        <f>'SO 02 38-2019 Pol'!C21</f>
        <v>Hloubené vykopávky</v>
      </c>
      <c r="D8" s="230"/>
      <c r="E8" s="333">
        <f>'SO 02 38-2019 Pol'!BA46</f>
        <v>0</v>
      </c>
      <c r="F8" s="334">
        <f>'SO 02 38-2019 Pol'!BB46</f>
        <v>0</v>
      </c>
      <c r="G8" s="334">
        <f>'SO 02 38-2019 Pol'!BC46</f>
        <v>0</v>
      </c>
      <c r="H8" s="334">
        <f>'SO 02 38-2019 Pol'!BD46</f>
        <v>0</v>
      </c>
      <c r="I8" s="335">
        <f>'SO 02 38-2019 Pol'!BE46</f>
        <v>0</v>
      </c>
    </row>
    <row r="9" spans="1:9" s="137" customFormat="1">
      <c r="A9" s="332" t="str">
        <f>'SO 02 38-2019 Pol'!B47</f>
        <v>16</v>
      </c>
      <c r="B9" s="70" t="str">
        <f>'SO 02 38-2019 Pol'!C47</f>
        <v>Přemístění výkopku</v>
      </c>
      <c r="D9" s="230"/>
      <c r="E9" s="333">
        <f>'SO 02 38-2019 Pol'!BA53</f>
        <v>0</v>
      </c>
      <c r="F9" s="334">
        <f>'SO 02 38-2019 Pol'!BB53</f>
        <v>0</v>
      </c>
      <c r="G9" s="334">
        <f>'SO 02 38-2019 Pol'!BC53</f>
        <v>0</v>
      </c>
      <c r="H9" s="334">
        <f>'SO 02 38-2019 Pol'!BD53</f>
        <v>0</v>
      </c>
      <c r="I9" s="335">
        <f>'SO 02 38-2019 Pol'!BE53</f>
        <v>0</v>
      </c>
    </row>
    <row r="10" spans="1:9" s="137" customFormat="1">
      <c r="A10" s="332" t="str">
        <f>'SO 02 38-2019 Pol'!B54</f>
        <v>17</v>
      </c>
      <c r="B10" s="70" t="str">
        <f>'SO 02 38-2019 Pol'!C54</f>
        <v>Konstrukce ze zemin</v>
      </c>
      <c r="D10" s="230"/>
      <c r="E10" s="333">
        <f>'SO 02 38-2019 Pol'!BA65</f>
        <v>0</v>
      </c>
      <c r="F10" s="334">
        <f>'SO 02 38-2019 Pol'!BB65</f>
        <v>0</v>
      </c>
      <c r="G10" s="334">
        <f>'SO 02 38-2019 Pol'!BC65</f>
        <v>0</v>
      </c>
      <c r="H10" s="334">
        <f>'SO 02 38-2019 Pol'!BD65</f>
        <v>0</v>
      </c>
      <c r="I10" s="335">
        <f>'SO 02 38-2019 Pol'!BE65</f>
        <v>0</v>
      </c>
    </row>
    <row r="11" spans="1:9" s="137" customFormat="1">
      <c r="A11" s="332" t="str">
        <f>'SO 02 38-2019 Pol'!B66</f>
        <v>18</v>
      </c>
      <c r="B11" s="70" t="str">
        <f>'SO 02 38-2019 Pol'!C66</f>
        <v>Povrchové úpravy terénu</v>
      </c>
      <c r="D11" s="230"/>
      <c r="E11" s="333">
        <f>'SO 02 38-2019 Pol'!BA70</f>
        <v>0</v>
      </c>
      <c r="F11" s="334">
        <f>'SO 02 38-2019 Pol'!BB70</f>
        <v>0</v>
      </c>
      <c r="G11" s="334">
        <f>'SO 02 38-2019 Pol'!BC70</f>
        <v>0</v>
      </c>
      <c r="H11" s="334">
        <f>'SO 02 38-2019 Pol'!BD70</f>
        <v>0</v>
      </c>
      <c r="I11" s="335">
        <f>'SO 02 38-2019 Pol'!BE70</f>
        <v>0</v>
      </c>
    </row>
    <row r="12" spans="1:9" s="137" customFormat="1">
      <c r="A12" s="332" t="str">
        <f>'SO 02 38-2019 Pol'!B71</f>
        <v>19</v>
      </c>
      <c r="B12" s="70" t="str">
        <f>'SO 02 38-2019 Pol'!C71</f>
        <v>Hloubení pro podzemní stěny a doly</v>
      </c>
      <c r="D12" s="230"/>
      <c r="E12" s="333">
        <f>'SO 02 38-2019 Pol'!BA73</f>
        <v>0</v>
      </c>
      <c r="F12" s="334">
        <f>'SO 02 38-2019 Pol'!BB73</f>
        <v>0</v>
      </c>
      <c r="G12" s="334">
        <f>'SO 02 38-2019 Pol'!BC73</f>
        <v>0</v>
      </c>
      <c r="H12" s="334">
        <f>'SO 02 38-2019 Pol'!BD73</f>
        <v>0</v>
      </c>
      <c r="I12" s="335">
        <f>'SO 02 38-2019 Pol'!BE73</f>
        <v>0</v>
      </c>
    </row>
    <row r="13" spans="1:9" s="137" customFormat="1">
      <c r="A13" s="332" t="str">
        <f>'SO 02 38-2019 Pol'!B74</f>
        <v>21</v>
      </c>
      <c r="B13" s="70" t="str">
        <f>'SO 02 38-2019 Pol'!C74</f>
        <v>Úprava podloží a základ.spáry</v>
      </c>
      <c r="D13" s="230"/>
      <c r="E13" s="333">
        <f>'SO 02 38-2019 Pol'!BA78</f>
        <v>0</v>
      </c>
      <c r="F13" s="334">
        <f>'SO 02 38-2019 Pol'!BB78</f>
        <v>0</v>
      </c>
      <c r="G13" s="334">
        <f>'SO 02 38-2019 Pol'!BC78</f>
        <v>0</v>
      </c>
      <c r="H13" s="334">
        <f>'SO 02 38-2019 Pol'!BD78</f>
        <v>0</v>
      </c>
      <c r="I13" s="335">
        <f>'SO 02 38-2019 Pol'!BE78</f>
        <v>0</v>
      </c>
    </row>
    <row r="14" spans="1:9" s="137" customFormat="1">
      <c r="A14" s="332" t="str">
        <f>'SO 02 38-2019 Pol'!B79</f>
        <v>27</v>
      </c>
      <c r="B14" s="70" t="str">
        <f>'SO 02 38-2019 Pol'!C79</f>
        <v>Základy</v>
      </c>
      <c r="D14" s="230"/>
      <c r="E14" s="333">
        <f>'SO 02 38-2019 Pol'!BA94</f>
        <v>0</v>
      </c>
      <c r="F14" s="334">
        <f>'SO 02 38-2019 Pol'!BB94</f>
        <v>0</v>
      </c>
      <c r="G14" s="334">
        <f>'SO 02 38-2019 Pol'!BC94</f>
        <v>0</v>
      </c>
      <c r="H14" s="334">
        <f>'SO 02 38-2019 Pol'!BD94</f>
        <v>0</v>
      </c>
      <c r="I14" s="335">
        <f>'SO 02 38-2019 Pol'!BE94</f>
        <v>0</v>
      </c>
    </row>
    <row r="15" spans="1:9" s="137" customFormat="1">
      <c r="A15" s="332" t="str">
        <f>'SO 02 38-2019 Pol'!B95</f>
        <v>56</v>
      </c>
      <c r="B15" s="70" t="str">
        <f>'SO 02 38-2019 Pol'!C95</f>
        <v>Podkladní vrstvy komunikací a zpevněných ploch</v>
      </c>
      <c r="D15" s="230"/>
      <c r="E15" s="333">
        <f>'SO 02 38-2019 Pol'!BA108</f>
        <v>0</v>
      </c>
      <c r="F15" s="334">
        <f>'SO 02 38-2019 Pol'!BB108</f>
        <v>0</v>
      </c>
      <c r="G15" s="334">
        <f>'SO 02 38-2019 Pol'!BC108</f>
        <v>0</v>
      </c>
      <c r="H15" s="334">
        <f>'SO 02 38-2019 Pol'!BD108</f>
        <v>0</v>
      </c>
      <c r="I15" s="335">
        <f>'SO 02 38-2019 Pol'!BE108</f>
        <v>0</v>
      </c>
    </row>
    <row r="16" spans="1:9" s="137" customFormat="1">
      <c r="A16" s="332" t="str">
        <f>'SO 02 38-2019 Pol'!B109</f>
        <v>57</v>
      </c>
      <c r="B16" s="70" t="str">
        <f>'SO 02 38-2019 Pol'!C109</f>
        <v>Kryty štěrkových a živičných komunikací</v>
      </c>
      <c r="D16" s="230"/>
      <c r="E16" s="333">
        <f>'SO 02 38-2019 Pol'!BA117</f>
        <v>0</v>
      </c>
      <c r="F16" s="334">
        <f>'SO 02 38-2019 Pol'!BB117</f>
        <v>0</v>
      </c>
      <c r="G16" s="334">
        <f>'SO 02 38-2019 Pol'!BC117</f>
        <v>0</v>
      </c>
      <c r="H16" s="334">
        <f>'SO 02 38-2019 Pol'!BD117</f>
        <v>0</v>
      </c>
      <c r="I16" s="335">
        <f>'SO 02 38-2019 Pol'!BE117</f>
        <v>0</v>
      </c>
    </row>
    <row r="17" spans="1:57" s="137" customFormat="1">
      <c r="A17" s="332" t="str">
        <f>'SO 02 38-2019 Pol'!B118</f>
        <v>59</v>
      </c>
      <c r="B17" s="70" t="str">
        <f>'SO 02 38-2019 Pol'!C118</f>
        <v>Dlažby a předlažby komunikací</v>
      </c>
      <c r="D17" s="230"/>
      <c r="E17" s="333">
        <f>'SO 02 38-2019 Pol'!BA128</f>
        <v>0</v>
      </c>
      <c r="F17" s="334">
        <f>'SO 02 38-2019 Pol'!BB128</f>
        <v>0</v>
      </c>
      <c r="G17" s="334">
        <f>'SO 02 38-2019 Pol'!BC128</f>
        <v>0</v>
      </c>
      <c r="H17" s="334">
        <f>'SO 02 38-2019 Pol'!BD128</f>
        <v>0</v>
      </c>
      <c r="I17" s="335">
        <f>'SO 02 38-2019 Pol'!BE128</f>
        <v>0</v>
      </c>
    </row>
    <row r="18" spans="1:57" s="137" customFormat="1">
      <c r="A18" s="332" t="str">
        <f>'SO 02 38-2019 Pol'!B129</f>
        <v>63</v>
      </c>
      <c r="B18" s="70" t="str">
        <f>'SO 02 38-2019 Pol'!C129</f>
        <v>Podlahy a podlahové konstrukce</v>
      </c>
      <c r="D18" s="230"/>
      <c r="E18" s="333">
        <f>'SO 02 38-2019 Pol'!BA133</f>
        <v>0</v>
      </c>
      <c r="F18" s="334">
        <f>'SO 02 38-2019 Pol'!BB133</f>
        <v>0</v>
      </c>
      <c r="G18" s="334">
        <f>'SO 02 38-2019 Pol'!BC133</f>
        <v>0</v>
      </c>
      <c r="H18" s="334">
        <f>'SO 02 38-2019 Pol'!BD133</f>
        <v>0</v>
      </c>
      <c r="I18" s="335">
        <f>'SO 02 38-2019 Pol'!BE133</f>
        <v>0</v>
      </c>
    </row>
    <row r="19" spans="1:57" s="137" customFormat="1">
      <c r="A19" s="332" t="str">
        <f>'SO 02 38-2019 Pol'!B134</f>
        <v>91</v>
      </c>
      <c r="B19" s="70" t="str">
        <f>'SO 02 38-2019 Pol'!C134</f>
        <v>Doplňující práce na komunikaci</v>
      </c>
      <c r="D19" s="230"/>
      <c r="E19" s="333">
        <f>'SO 02 38-2019 Pol'!BA153</f>
        <v>0</v>
      </c>
      <c r="F19" s="334">
        <f>'SO 02 38-2019 Pol'!BB153</f>
        <v>0</v>
      </c>
      <c r="G19" s="334">
        <f>'SO 02 38-2019 Pol'!BC153</f>
        <v>0</v>
      </c>
      <c r="H19" s="334">
        <f>'SO 02 38-2019 Pol'!BD153</f>
        <v>0</v>
      </c>
      <c r="I19" s="335">
        <f>'SO 02 38-2019 Pol'!BE153</f>
        <v>0</v>
      </c>
    </row>
    <row r="20" spans="1:57" s="137" customFormat="1">
      <c r="A20" s="332" t="str">
        <f>'SO 02 38-2019 Pol'!B154</f>
        <v>94</v>
      </c>
      <c r="B20" s="70" t="str">
        <f>'SO 02 38-2019 Pol'!C154</f>
        <v>Lešení a stavební výtahy</v>
      </c>
      <c r="D20" s="230"/>
      <c r="E20" s="333">
        <f>'SO 02 38-2019 Pol'!BA157</f>
        <v>0</v>
      </c>
      <c r="F20" s="334">
        <f>'SO 02 38-2019 Pol'!BB157</f>
        <v>0</v>
      </c>
      <c r="G20" s="334">
        <f>'SO 02 38-2019 Pol'!BC157</f>
        <v>0</v>
      </c>
      <c r="H20" s="334">
        <f>'SO 02 38-2019 Pol'!BD157</f>
        <v>0</v>
      </c>
      <c r="I20" s="335">
        <f>'SO 02 38-2019 Pol'!BE157</f>
        <v>0</v>
      </c>
    </row>
    <row r="21" spans="1:57" s="137" customFormat="1">
      <c r="A21" s="332" t="str">
        <f>'SO 02 38-2019 Pol'!B158</f>
        <v>95</v>
      </c>
      <c r="B21" s="70" t="str">
        <f>'SO 02 38-2019 Pol'!C158</f>
        <v>Dokončovací konstrukce na pozemních stavbách</v>
      </c>
      <c r="D21" s="230"/>
      <c r="E21" s="333">
        <f>'SO 02 38-2019 Pol'!BA161</f>
        <v>0</v>
      </c>
      <c r="F21" s="334">
        <f>'SO 02 38-2019 Pol'!BB161</f>
        <v>0</v>
      </c>
      <c r="G21" s="334">
        <f>'SO 02 38-2019 Pol'!BC161</f>
        <v>0</v>
      </c>
      <c r="H21" s="334">
        <f>'SO 02 38-2019 Pol'!BD161</f>
        <v>0</v>
      </c>
      <c r="I21" s="335">
        <f>'SO 02 38-2019 Pol'!BE161</f>
        <v>0</v>
      </c>
    </row>
    <row r="22" spans="1:57" s="137" customFormat="1">
      <c r="A22" s="332" t="str">
        <f>'SO 02 38-2019 Pol'!B162</f>
        <v>96</v>
      </c>
      <c r="B22" s="70" t="str">
        <f>'SO 02 38-2019 Pol'!C162</f>
        <v>Bourání konstrukcí</v>
      </c>
      <c r="D22" s="230"/>
      <c r="E22" s="333">
        <f>'SO 02 38-2019 Pol'!BA164</f>
        <v>0</v>
      </c>
      <c r="F22" s="334">
        <f>'SO 02 38-2019 Pol'!BB164</f>
        <v>0</v>
      </c>
      <c r="G22" s="334">
        <f>'SO 02 38-2019 Pol'!BC164</f>
        <v>0</v>
      </c>
      <c r="H22" s="334">
        <f>'SO 02 38-2019 Pol'!BD164</f>
        <v>0</v>
      </c>
      <c r="I22" s="335">
        <f>'SO 02 38-2019 Pol'!BE164</f>
        <v>0</v>
      </c>
    </row>
    <row r="23" spans="1:57" s="137" customFormat="1">
      <c r="A23" s="332" t="str">
        <f>'SO 02 38-2019 Pol'!B165</f>
        <v>97</v>
      </c>
      <c r="B23" s="70" t="str">
        <f>'SO 02 38-2019 Pol'!C165</f>
        <v>Prorážení otvorů</v>
      </c>
      <c r="D23" s="230"/>
      <c r="E23" s="333">
        <f>'SO 02 38-2019 Pol'!BA168</f>
        <v>0</v>
      </c>
      <c r="F23" s="334">
        <f>'SO 02 38-2019 Pol'!BB168</f>
        <v>0</v>
      </c>
      <c r="G23" s="334">
        <f>'SO 02 38-2019 Pol'!BC168</f>
        <v>0</v>
      </c>
      <c r="H23" s="334">
        <f>'SO 02 38-2019 Pol'!BD168</f>
        <v>0</v>
      </c>
      <c r="I23" s="335">
        <f>'SO 02 38-2019 Pol'!BE168</f>
        <v>0</v>
      </c>
    </row>
    <row r="24" spans="1:57" s="137" customFormat="1">
      <c r="A24" s="332" t="str">
        <f>'SO 02 38-2019 Pol'!B169</f>
        <v>99</v>
      </c>
      <c r="B24" s="70" t="str">
        <f>'SO 02 38-2019 Pol'!C169</f>
        <v>Staveništní přesun hmot</v>
      </c>
      <c r="D24" s="230"/>
      <c r="E24" s="333">
        <f>'SO 02 38-2019 Pol'!BA171</f>
        <v>0</v>
      </c>
      <c r="F24" s="334">
        <f>'SO 02 38-2019 Pol'!BB171</f>
        <v>0</v>
      </c>
      <c r="G24" s="334">
        <f>'SO 02 38-2019 Pol'!BC171</f>
        <v>0</v>
      </c>
      <c r="H24" s="334">
        <f>'SO 02 38-2019 Pol'!BD171</f>
        <v>0</v>
      </c>
      <c r="I24" s="335">
        <f>'SO 02 38-2019 Pol'!BE171</f>
        <v>0</v>
      </c>
    </row>
    <row r="25" spans="1:57" s="137" customFormat="1">
      <c r="A25" s="332" t="str">
        <f>'SO 02 38-2019 Pol'!B172</f>
        <v>792</v>
      </c>
      <c r="B25" s="70" t="str">
        <f>'SO 02 38-2019 Pol'!C172</f>
        <v>Mobiliář</v>
      </c>
      <c r="D25" s="230"/>
      <c r="E25" s="333">
        <f>'SO 02 38-2019 Pol'!BA175</f>
        <v>0</v>
      </c>
      <c r="F25" s="334">
        <f>'SO 02 38-2019 Pol'!BB175</f>
        <v>0</v>
      </c>
      <c r="G25" s="334">
        <f>'SO 02 38-2019 Pol'!BC175</f>
        <v>0</v>
      </c>
      <c r="H25" s="334">
        <f>'SO 02 38-2019 Pol'!BD175</f>
        <v>0</v>
      </c>
      <c r="I25" s="335">
        <f>'SO 02 38-2019 Pol'!BE175</f>
        <v>0</v>
      </c>
    </row>
    <row r="26" spans="1:57" s="137" customFormat="1" ht="13.5" thickBot="1">
      <c r="A26" s="332" t="str">
        <f>'SO 02 38-2019 Pol'!B176</f>
        <v>D96</v>
      </c>
      <c r="B26" s="70" t="str">
        <f>'SO 02 38-2019 Pol'!C176</f>
        <v>Přesuny suti a vybouraných hmot</v>
      </c>
      <c r="D26" s="230"/>
      <c r="E26" s="333">
        <f>'SO 02 38-2019 Pol'!BA181</f>
        <v>0</v>
      </c>
      <c r="F26" s="334">
        <f>'SO 02 38-2019 Pol'!BB181</f>
        <v>0</v>
      </c>
      <c r="G26" s="334">
        <f>'SO 02 38-2019 Pol'!BC181</f>
        <v>0</v>
      </c>
      <c r="H26" s="334">
        <f>'SO 02 38-2019 Pol'!BD181</f>
        <v>0</v>
      </c>
      <c r="I26" s="335">
        <f>'SO 02 38-2019 Pol'!BE181</f>
        <v>0</v>
      </c>
    </row>
    <row r="27" spans="1:57" s="14" customFormat="1" ht="13.5" thickBot="1">
      <c r="A27" s="231"/>
      <c r="B27" s="232" t="s">
        <v>79</v>
      </c>
      <c r="C27" s="232"/>
      <c r="D27" s="233"/>
      <c r="E27" s="234">
        <f>SUM(E7:E26)</f>
        <v>0</v>
      </c>
      <c r="F27" s="235">
        <f>SUM(F7:F26)</f>
        <v>0</v>
      </c>
      <c r="G27" s="235">
        <f>SUM(G7:G26)</f>
        <v>0</v>
      </c>
      <c r="H27" s="235">
        <f>SUM(H7:H26)</f>
        <v>0</v>
      </c>
      <c r="I27" s="236">
        <f>SUM(I7:I26)</f>
        <v>0</v>
      </c>
    </row>
    <row r="28" spans="1:57">
      <c r="A28" s="137"/>
      <c r="B28" s="137"/>
      <c r="C28" s="137"/>
      <c r="D28" s="137"/>
      <c r="E28" s="137"/>
      <c r="F28" s="137"/>
      <c r="G28" s="137"/>
      <c r="H28" s="137"/>
      <c r="I28" s="137"/>
    </row>
    <row r="29" spans="1:57" ht="19.5" customHeight="1">
      <c r="A29" s="222" t="s">
        <v>80</v>
      </c>
      <c r="B29" s="222"/>
      <c r="C29" s="222"/>
      <c r="D29" s="222"/>
      <c r="E29" s="222"/>
      <c r="F29" s="222"/>
      <c r="G29" s="237"/>
      <c r="H29" s="222"/>
      <c r="I29" s="222"/>
      <c r="BA29" s="143"/>
      <c r="BB29" s="143"/>
      <c r="BC29" s="143"/>
      <c r="BD29" s="143"/>
      <c r="BE29" s="143"/>
    </row>
    <row r="30" spans="1:57" ht="13.5" thickBot="1"/>
    <row r="31" spans="1:57">
      <c r="A31" s="175" t="s">
        <v>81</v>
      </c>
      <c r="B31" s="176"/>
      <c r="C31" s="176"/>
      <c r="D31" s="238"/>
      <c r="E31" s="239" t="s">
        <v>82</v>
      </c>
      <c r="F31" s="240" t="s">
        <v>12</v>
      </c>
      <c r="G31" s="241" t="s">
        <v>83</v>
      </c>
      <c r="H31" s="242"/>
      <c r="I31" s="243" t="s">
        <v>82</v>
      </c>
    </row>
    <row r="32" spans="1:57">
      <c r="A32" s="167" t="s">
        <v>155</v>
      </c>
      <c r="B32" s="158"/>
      <c r="C32" s="158"/>
      <c r="D32" s="244"/>
      <c r="E32" s="245"/>
      <c r="F32" s="246"/>
      <c r="G32" s="247">
        <v>0</v>
      </c>
      <c r="H32" s="248"/>
      <c r="I32" s="249">
        <f>E32+F32*G32/100</f>
        <v>0</v>
      </c>
      <c r="BA32" s="1">
        <v>0</v>
      </c>
    </row>
    <row r="33" spans="1:53">
      <c r="A33" s="167" t="s">
        <v>156</v>
      </c>
      <c r="B33" s="158"/>
      <c r="C33" s="158"/>
      <c r="D33" s="244"/>
      <c r="E33" s="245"/>
      <c r="F33" s="246"/>
      <c r="G33" s="247">
        <v>0</v>
      </c>
      <c r="H33" s="248"/>
      <c r="I33" s="249">
        <f>E33+F33*G33/100</f>
        <v>0</v>
      </c>
      <c r="BA33" s="1">
        <v>0</v>
      </c>
    </row>
    <row r="34" spans="1:53">
      <c r="A34" s="167" t="s">
        <v>157</v>
      </c>
      <c r="B34" s="158"/>
      <c r="C34" s="158"/>
      <c r="D34" s="244"/>
      <c r="E34" s="245"/>
      <c r="F34" s="246"/>
      <c r="G34" s="247">
        <v>0</v>
      </c>
      <c r="H34" s="248"/>
      <c r="I34" s="249">
        <f>E34+F34*G34/100</f>
        <v>0</v>
      </c>
      <c r="BA34" s="1">
        <v>0</v>
      </c>
    </row>
    <row r="35" spans="1:53">
      <c r="A35" s="167" t="s">
        <v>158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0</v>
      </c>
    </row>
    <row r="36" spans="1:53">
      <c r="A36" s="167" t="s">
        <v>159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1</v>
      </c>
    </row>
    <row r="37" spans="1:53">
      <c r="A37" s="167" t="s">
        <v>160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1</v>
      </c>
    </row>
    <row r="38" spans="1:53">
      <c r="A38" s="167" t="s">
        <v>161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2</v>
      </c>
    </row>
    <row r="39" spans="1:53">
      <c r="A39" s="167" t="s">
        <v>162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2</v>
      </c>
    </row>
    <row r="40" spans="1:53" ht="13.5" thickBot="1">
      <c r="A40" s="250"/>
      <c r="B40" s="251" t="s">
        <v>84</v>
      </c>
      <c r="C40" s="252"/>
      <c r="D40" s="253"/>
      <c r="E40" s="254"/>
      <c r="F40" s="255"/>
      <c r="G40" s="255"/>
      <c r="H40" s="256">
        <f>SUM(I32:I39)</f>
        <v>0</v>
      </c>
      <c r="I40" s="257"/>
    </row>
    <row r="42" spans="1:53">
      <c r="B42" s="14"/>
      <c r="F42" s="258"/>
      <c r="G42" s="259"/>
      <c r="H42" s="259"/>
      <c r="I42" s="54"/>
    </row>
    <row r="43" spans="1:53">
      <c r="F43" s="258"/>
      <c r="G43" s="259"/>
      <c r="H43" s="259"/>
      <c r="I43" s="54"/>
    </row>
    <row r="44" spans="1:53">
      <c r="F44" s="258"/>
      <c r="G44" s="259"/>
      <c r="H44" s="259"/>
      <c r="I44" s="54"/>
    </row>
    <row r="45" spans="1:53"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</sheetData>
  <mergeCells count="4">
    <mergeCell ref="A1:B1"/>
    <mergeCell ref="A2:B2"/>
    <mergeCell ref="G2:I2"/>
    <mergeCell ref="H40:I4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42</vt:i4>
      </vt:variant>
    </vt:vector>
  </HeadingPairs>
  <TitlesOfParts>
    <vt:vector size="55" baseType="lpstr">
      <vt:lpstr>Stavba</vt:lpstr>
      <vt:lpstr>SO 00 38-20119 KL</vt:lpstr>
      <vt:lpstr>SO 00 38-20119 Rek</vt:lpstr>
      <vt:lpstr>SO 00 38-20119 Pol</vt:lpstr>
      <vt:lpstr>SO 01 38-2019 KL</vt:lpstr>
      <vt:lpstr>SO 01 38-2019 Rek</vt:lpstr>
      <vt:lpstr>SO 01 38-2019 Pol</vt:lpstr>
      <vt:lpstr>SO 02 38-2019 KL</vt:lpstr>
      <vt:lpstr>SO 02 38-2019 Rek</vt:lpstr>
      <vt:lpstr>SO 02 38-2019 Pol</vt:lpstr>
      <vt:lpstr>SO 03 38-2019 KL</vt:lpstr>
      <vt:lpstr>SO 03 38-2019 Rek</vt:lpstr>
      <vt:lpstr>SO 03 38-2019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00 38-20119 Pol'!Názvy_tisku</vt:lpstr>
      <vt:lpstr>'SO 00 38-20119 Rek'!Názvy_tisku</vt:lpstr>
      <vt:lpstr>'SO 01 38-2019 Pol'!Názvy_tisku</vt:lpstr>
      <vt:lpstr>'SO 01 38-2019 Rek'!Názvy_tisku</vt:lpstr>
      <vt:lpstr>'SO 02 38-2019 Pol'!Názvy_tisku</vt:lpstr>
      <vt:lpstr>'SO 02 38-2019 Rek'!Názvy_tisku</vt:lpstr>
      <vt:lpstr>'SO 03 38-2019 Pol'!Názvy_tisku</vt:lpstr>
      <vt:lpstr>'SO 03 38-2019 Rek'!Názvy_tisku</vt:lpstr>
      <vt:lpstr>Stavba!Objednatel</vt:lpstr>
      <vt:lpstr>Stavba!Objekt</vt:lpstr>
      <vt:lpstr>'SO 00 38-20119 KL'!Oblast_tisku</vt:lpstr>
      <vt:lpstr>'SO 00 38-20119 Pol'!Oblast_tisku</vt:lpstr>
      <vt:lpstr>'SO 00 38-20119 Rek'!Oblast_tisku</vt:lpstr>
      <vt:lpstr>'SO 01 38-2019 KL'!Oblast_tisku</vt:lpstr>
      <vt:lpstr>'SO 01 38-2019 Pol'!Oblast_tisku</vt:lpstr>
      <vt:lpstr>'SO 01 38-2019 Rek'!Oblast_tisku</vt:lpstr>
      <vt:lpstr>'SO 02 38-2019 KL'!Oblast_tisku</vt:lpstr>
      <vt:lpstr>'SO 02 38-2019 Pol'!Oblast_tisku</vt:lpstr>
      <vt:lpstr>'SO 02 38-2019 Rek'!Oblast_tisku</vt:lpstr>
      <vt:lpstr>'SO 03 38-2019 KL'!Oblast_tisku</vt:lpstr>
      <vt:lpstr>'SO 03 38-2019 Pol'!Oblast_tisku</vt:lpstr>
      <vt:lpstr>'SO 03 38-2019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</dc:creator>
  <cp:lastModifiedBy>Ina</cp:lastModifiedBy>
  <dcterms:created xsi:type="dcterms:W3CDTF">2020-09-22T15:05:31Z</dcterms:created>
  <dcterms:modified xsi:type="dcterms:W3CDTF">2020-09-22T15:06:14Z</dcterms:modified>
</cp:coreProperties>
</file>